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ef5a85fed6d06b/Desktop/"/>
    </mc:Choice>
  </mc:AlternateContent>
  <xr:revisionPtr revIDLastSave="1076" documentId="8_{EEAB5C6F-418D-4335-8546-FA73404A4BA5}" xr6:coauthVersionLast="47" xr6:coauthVersionMax="47" xr10:uidLastSave="{5DF97D13-2F77-4B02-B45C-16DB2638866B}"/>
  <bookViews>
    <workbookView xWindow="-110" yWindow="-110" windowWidth="19420" windowHeight="10300" firstSheet="4" activeTab="8" xr2:uid="{64F3E660-F85A-42FC-B975-F7E632EEA244}"/>
  </bookViews>
  <sheets>
    <sheet name="Datasheet 1" sheetId="2" r:id="rId1"/>
    <sheet name="Datasheet 2" sheetId="3" r:id="rId2"/>
    <sheet name="Datasheet 3" sheetId="4" r:id="rId3"/>
    <sheet name="Forecast" sheetId="14" r:id="rId4"/>
    <sheet name="MergedData" sheetId="1" r:id="rId5"/>
    <sheet name="Bike Rentals" sheetId="13" r:id="rId6"/>
    <sheet name="Correlation Table" sheetId="11" r:id="rId7"/>
    <sheet name="HeatMap" sheetId="10" r:id="rId8"/>
    <sheet name="DashBoard" sheetId="7" r:id="rId9"/>
  </sheets>
  <definedNames>
    <definedName name="_xlnm._FilterDatabase" localSheetId="4" hidden="1">MergedData!$A$1:$Z$1001</definedName>
    <definedName name="_xlchart.v1.0" hidden="1">'Correlation Table'!$H$1</definedName>
    <definedName name="_xlchart.v1.1" hidden="1">'Correlation Table'!$H$2:$H$1001</definedName>
    <definedName name="_xlchart.v1.2" hidden="1">'Correlation Table'!$H$1</definedName>
    <definedName name="_xlchart.v1.3" hidden="1">'Correlation Table'!$H$2:$H$1001</definedName>
    <definedName name="ExternalData_1" localSheetId="0" hidden="1">'Datasheet 1'!$A$1:$J$611</definedName>
    <definedName name="ExternalData_2" localSheetId="1" hidden="1">'Datasheet 2'!$A$1:$G$611</definedName>
    <definedName name="ExternalData_3" localSheetId="2" hidden="1">'Datasheet 3'!$A$1:$P$391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" i="11" l="1"/>
  <c r="H1001" i="11"/>
  <c r="G1000" i="11"/>
  <c r="G1001" i="11"/>
  <c r="F1001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2" i="11"/>
  <c r="F1000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2" i="1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D123" i="7"/>
  <c r="D122" i="7"/>
  <c r="D121" i="7"/>
  <c r="D120" i="7"/>
  <c r="D116" i="7"/>
  <c r="D112" i="7"/>
  <c r="D119" i="7"/>
  <c r="D115" i="7"/>
  <c r="D118" i="7"/>
  <c r="D114" i="7"/>
  <c r="D117" i="7"/>
  <c r="D113" i="7"/>
  <c r="C47" i="14"/>
  <c r="C48" i="14"/>
  <c r="C49" i="14"/>
  <c r="C50" i="14"/>
  <c r="C51" i="14"/>
  <c r="C52" i="14"/>
  <c r="C53" i="14"/>
  <c r="C54" i="14"/>
  <c r="C55" i="14"/>
  <c r="C56" i="14"/>
  <c r="C57" i="14"/>
  <c r="C58" i="14"/>
  <c r="D58" i="14"/>
  <c r="D52" i="14"/>
  <c r="E57" i="14"/>
  <c r="D56" i="14"/>
  <c r="E50" i="14"/>
  <c r="D49" i="14"/>
  <c r="D48" i="14"/>
  <c r="D47" i="14"/>
  <c r="E58" i="14"/>
  <c r="E52" i="14"/>
  <c r="D51" i="14"/>
  <c r="E51" i="14"/>
  <c r="D50" i="14"/>
  <c r="D55" i="14"/>
  <c r="D54" i="14"/>
  <c r="E48" i="14"/>
  <c r="E47" i="14"/>
  <c r="D57" i="14"/>
  <c r="E56" i="14"/>
  <c r="E55" i="14"/>
  <c r="E49" i="14"/>
  <c r="E54" i="14"/>
  <c r="E53" i="14"/>
  <c r="D53" i="14"/>
  <c r="F113" i="7"/>
  <c r="E112" i="7"/>
  <c r="E113" i="7"/>
  <c r="F112" i="7"/>
  <c r="F117" i="7"/>
  <c r="E116" i="7"/>
  <c r="E117" i="7"/>
  <c r="F116" i="7"/>
  <c r="F114" i="7"/>
  <c r="E120" i="7"/>
  <c r="E114" i="7"/>
  <c r="F120" i="7"/>
  <c r="E118" i="7"/>
  <c r="E121" i="7"/>
  <c r="F118" i="7"/>
  <c r="F121" i="7"/>
  <c r="F115" i="7"/>
  <c r="F122" i="7"/>
  <c r="E115" i="7"/>
  <c r="E122" i="7"/>
  <c r="E119" i="7"/>
  <c r="F123" i="7"/>
  <c r="F119" i="7"/>
  <c r="E12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B09D5D-FAD9-4AF6-9540-9EA5214FFC6B}" keepAlive="1" name="Query - Datasheet 1" description="Connection to the 'Datasheet 1' query in the workbook." type="5" refreshedVersion="8" background="1" saveData="1">
    <dbPr connection="Provider=Microsoft.Mashup.OleDb.1;Data Source=$Workbook$;Location=&quot;Datasheet 1&quot;;Extended Properties=&quot;&quot;" command="SELECT * FROM [Datasheet 1]"/>
  </connection>
  <connection id="2" xr16:uid="{DC3FE0D4-E410-49C7-9740-E9421B8A8E9A}" keepAlive="1" name="Query - Datasheet 2" description="Connection to the 'Datasheet 2' query in the workbook." type="5" refreshedVersion="8" background="1" saveData="1">
    <dbPr connection="Provider=Microsoft.Mashup.OleDb.1;Data Source=$Workbook$;Location=&quot;Datasheet 2&quot;;Extended Properties=&quot;&quot;" command="SELECT * FROM [Datasheet 2]"/>
  </connection>
  <connection id="3" xr16:uid="{FBCCE549-5C9A-4575-BB06-2E982B8B54A4}" keepAlive="1" name="Query - Datasheet 3" description="Connection to the 'Datasheet 3' query in the workbook." type="5" refreshedVersion="8" background="1" saveData="1">
    <dbPr connection="Provider=Microsoft.Mashup.OleDb.1;Data Source=$Workbook$;Location=&quot;Datasheet 3&quot;;Extended Properties=&quot;&quot;" command="SELECT * FROM [Datasheet 3]"/>
  </connection>
</connections>
</file>

<file path=xl/sharedStrings.xml><?xml version="1.0" encoding="utf-8"?>
<sst xmlns="http://schemas.openxmlformats.org/spreadsheetml/2006/main" count="160" uniqueCount="63">
  <si>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</si>
  <si>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</si>
  <si>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</si>
  <si>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</si>
  <si>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</si>
  <si>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</si>
  <si>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</si>
  <si>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</si>
  <si>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</si>
  <si>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</si>
  <si>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</si>
  <si>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</si>
  <si>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</si>
  <si>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</si>
  <si>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</si>
  <si>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</si>
  <si>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Weekday / Weekend</t>
  </si>
  <si>
    <t>Temperature Category</t>
  </si>
  <si>
    <t>Hour bucket</t>
  </si>
  <si>
    <t>Humidity Category</t>
  </si>
  <si>
    <t>Weather Description</t>
  </si>
  <si>
    <t>Peak / Off-Peak Hours</t>
  </si>
  <si>
    <t>Month Name</t>
  </si>
  <si>
    <t>Year-Month</t>
  </si>
  <si>
    <t>Rental Demand</t>
  </si>
  <si>
    <t>Row Labels</t>
  </si>
  <si>
    <t>Grand Total</t>
  </si>
  <si>
    <t>Sum of cnt</t>
  </si>
  <si>
    <t>Weekday</t>
  </si>
  <si>
    <t>Weekend</t>
  </si>
  <si>
    <t>Average of cnt</t>
  </si>
  <si>
    <t>Clear</t>
  </si>
  <si>
    <t>Heavy Rain/Snow</t>
  </si>
  <si>
    <t>Light Rain</t>
  </si>
  <si>
    <t>Mist/Cloudy</t>
  </si>
  <si>
    <t>Column Labels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</si>
  <si>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</si>
  <si>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</si>
  <si>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</si>
  <si>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</si>
  <si>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</si>
  <si>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</si>
  <si>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</si>
  <si>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</si>
  <si>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Temp Correlation</t>
  </si>
  <si>
    <t>Hum Correlation</t>
  </si>
  <si>
    <t>Windspeed Correlation</t>
  </si>
  <si>
    <t>Average Rental Comparision</t>
  </si>
  <si>
    <t>Rental by Weathersit</t>
  </si>
  <si>
    <t>Hum Correlation chart</t>
  </si>
  <si>
    <t>Temperature Correlation Chart</t>
  </si>
  <si>
    <t>Rental by Hours</t>
  </si>
  <si>
    <t>Rental comparision by weekdays</t>
  </si>
  <si>
    <t>CORRELATIONS</t>
  </si>
  <si>
    <t>HEATMAP</t>
  </si>
  <si>
    <t>PIVOT TABLES</t>
  </si>
  <si>
    <t>CHARTS Representation</t>
  </si>
  <si>
    <t>Bike Rental Sharing Dashboard</t>
  </si>
  <si>
    <t>Weekdays Rental Comparision</t>
  </si>
  <si>
    <t>Forecast(cnt)</t>
  </si>
  <si>
    <t>Lower Confidence Bound(cnt)</t>
  </si>
  <si>
    <t>Upper Confidence Bound(cnt)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</si>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</sst>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30"/>
      <color rgb="FFFFFF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1" fillId="2" borderId="4" xfId="0" applyFont="1" applyFill="1" applyBorder="1" applyAlignment="1">
      <alignment horizontal="center"/>
    </xf>
    <xf numFmtId="0" fontId="0" fillId="4" borderId="0" xfId="0" applyFill="1"/>
    <xf numFmtId="0" fontId="5" fillId="4" borderId="0" xfId="0" applyFont="1" applyFill="1"/>
    <xf numFmtId="0" fontId="4" fillId="4" borderId="0" xfId="0" applyFont="1" applyFill="1"/>
    <xf numFmtId="0" fontId="0" fillId="4" borderId="2" xfId="0" applyFill="1" applyBorder="1" applyAlignment="1">
      <alignment horizontal="center"/>
    </xf>
    <xf numFmtId="0" fontId="2" fillId="4" borderId="0" xfId="0" applyFont="1" applyFill="1"/>
    <xf numFmtId="0" fontId="6" fillId="4" borderId="0" xfId="0" applyFont="1" applyFill="1"/>
    <xf numFmtId="0" fontId="3" fillId="4" borderId="0" xfId="0" applyFont="1" applyFill="1"/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/>
    <xf numFmtId="14" fontId="8" fillId="4" borderId="0" xfId="0" applyNumberFormat="1" applyFont="1" applyFill="1"/>
    <xf numFmtId="2" fontId="8" fillId="4" borderId="0" xfId="0" applyNumberFormat="1" applyFont="1" applyFill="1"/>
  </cellXfs>
  <cellStyles count="1">
    <cellStyle name="Normal" xfId="0" builtinId="0"/>
  </cellStyles>
  <dxfs count="158">
    <dxf>
      <font>
        <color rgb="FF0070C0"/>
      </font>
    </dxf>
    <dxf>
      <fill>
        <patternFill>
          <bgColor rgb="FF002060"/>
        </patternFill>
      </fill>
    </dxf>
    <dxf>
      <font>
        <color rgb="FF0070C0"/>
      </font>
    </dxf>
    <dxf>
      <fill>
        <patternFill>
          <bgColor rgb="FF002060"/>
        </patternFill>
      </fill>
    </dxf>
    <dxf>
      <font>
        <color rgb="FF0070C0"/>
      </font>
    </dxf>
    <dxf>
      <fill>
        <patternFill>
          <bgColor rgb="FF00206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rgb="FF00B0F0"/>
        </patternFill>
      </fill>
    </dxf>
    <dxf>
      <numFmt numFmtId="2" formatCode="0.00"/>
    </dxf>
    <dxf>
      <numFmt numFmtId="2" formatCode="0.00"/>
    </dxf>
    <dxf>
      <numFmt numFmtId="19" formatCode="dd/mm/yyyy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- Rentals by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78637765833906E-2"/>
          <c:y val="8.4722710893803899E-2"/>
          <c:w val="0.91844220760315221"/>
          <c:h val="0.74278150516239394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cnt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Forecast!$B$2:$B$58</c:f>
              <c:numCache>
                <c:formatCode>General</c:formatCode>
                <c:ptCount val="57"/>
                <c:pt idx="0">
                  <c:v>41.041666666666664</c:v>
                </c:pt>
                <c:pt idx="1">
                  <c:v>34.826086956521742</c:v>
                </c:pt>
                <c:pt idx="2">
                  <c:v>61.31818181818182</c:v>
                </c:pt>
                <c:pt idx="3">
                  <c:v>67.913043478260875</c:v>
                </c:pt>
                <c:pt idx="4">
                  <c:v>69.565217391304344</c:v>
                </c:pt>
                <c:pt idx="5">
                  <c:v>69.826086956521735</c:v>
                </c:pt>
                <c:pt idx="6">
                  <c:v>65.652173913043484</c:v>
                </c:pt>
                <c:pt idx="7">
                  <c:v>39.958333333333336</c:v>
                </c:pt>
                <c:pt idx="8">
                  <c:v>34.25</c:v>
                </c:pt>
                <c:pt idx="9">
                  <c:v>55.041666666666664</c:v>
                </c:pt>
                <c:pt idx="10">
                  <c:v>57.409090909090907</c:v>
                </c:pt>
                <c:pt idx="11">
                  <c:v>52.81818181818182</c:v>
                </c:pt>
                <c:pt idx="12">
                  <c:v>58.583333333333336</c:v>
                </c:pt>
                <c:pt idx="13">
                  <c:v>61.782608695652172</c:v>
                </c:pt>
                <c:pt idx="14">
                  <c:v>52</c:v>
                </c:pt>
                <c:pt idx="15">
                  <c:v>50.166666666666664</c:v>
                </c:pt>
                <c:pt idx="16">
                  <c:v>41.666666666666664</c:v>
                </c:pt>
                <c:pt idx="17">
                  <c:v>56.916666666666664</c:v>
                </c:pt>
                <c:pt idx="18">
                  <c:v>71.739130434782609</c:v>
                </c:pt>
                <c:pt idx="19">
                  <c:v>80.291666666666671</c:v>
                </c:pt>
                <c:pt idx="20">
                  <c:v>64.291666666666671</c:v>
                </c:pt>
                <c:pt idx="21">
                  <c:v>42.652173913043477</c:v>
                </c:pt>
                <c:pt idx="22">
                  <c:v>42.869565217391305</c:v>
                </c:pt>
                <c:pt idx="23">
                  <c:v>61.565217391304351</c:v>
                </c:pt>
                <c:pt idx="24">
                  <c:v>86.304347826086953</c:v>
                </c:pt>
                <c:pt idx="25">
                  <c:v>31.625</c:v>
                </c:pt>
                <c:pt idx="26">
                  <c:v>53.875</c:v>
                </c:pt>
                <c:pt idx="27">
                  <c:v>50.739130434782609</c:v>
                </c:pt>
                <c:pt idx="28">
                  <c:v>47.739130434782609</c:v>
                </c:pt>
                <c:pt idx="29">
                  <c:v>47.652173913043477</c:v>
                </c:pt>
                <c:pt idx="30">
                  <c:v>62.541666666666664</c:v>
                </c:pt>
                <c:pt idx="31">
                  <c:v>59.130434782608695</c:v>
                </c:pt>
                <c:pt idx="32">
                  <c:v>63.583333333333336</c:v>
                </c:pt>
                <c:pt idx="33">
                  <c:v>67.391304347826093</c:v>
                </c:pt>
                <c:pt idx="34">
                  <c:v>74.260869565217391</c:v>
                </c:pt>
                <c:pt idx="35">
                  <c:v>41.875</c:v>
                </c:pt>
                <c:pt idx="36">
                  <c:v>67.625</c:v>
                </c:pt>
                <c:pt idx="37">
                  <c:v>71.333333333333329</c:v>
                </c:pt>
                <c:pt idx="38">
                  <c:v>63.75</c:v>
                </c:pt>
                <c:pt idx="39">
                  <c:v>69.782608695652172</c:v>
                </c:pt>
                <c:pt idx="40">
                  <c:v>66.869565217391298</c:v>
                </c:pt>
                <c:pt idx="41">
                  <c:v>79.36363636363636</c:v>
                </c:pt>
                <c:pt idx="42">
                  <c:v>61.333333333333336</c:v>
                </c:pt>
                <c:pt idx="43">
                  <c:v>69.086956521739125</c:v>
                </c:pt>
                <c:pt idx="44">
                  <c:v>18.875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7-415E-82CD-7855C6036F3D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Forecast(cnt)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Forecast!$A$2:$A$58</c:f>
              <c:numCache>
                <c:formatCode>m/d/yyyy</c:formatCode>
                <c:ptCount val="57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</c:numCache>
            </c:numRef>
          </c:cat>
          <c:val>
            <c:numRef>
              <c:f>Forecast!$C$2:$C$58</c:f>
              <c:numCache>
                <c:formatCode>General</c:formatCode>
                <c:ptCount val="57"/>
                <c:pt idx="44">
                  <c:v>18.875</c:v>
                </c:pt>
                <c:pt idx="45">
                  <c:v>61.270134143024279</c:v>
                </c:pt>
                <c:pt idx="46">
                  <c:v>61.525827765725516</c:v>
                </c:pt>
                <c:pt idx="47">
                  <c:v>61.781521388426746</c:v>
                </c:pt>
                <c:pt idx="48">
                  <c:v>62.037215011127984</c:v>
                </c:pt>
                <c:pt idx="49">
                  <c:v>62.292908633829221</c:v>
                </c:pt>
                <c:pt idx="50">
                  <c:v>62.548602256530458</c:v>
                </c:pt>
                <c:pt idx="51">
                  <c:v>62.804295879231688</c:v>
                </c:pt>
                <c:pt idx="52">
                  <c:v>63.059989501932925</c:v>
                </c:pt>
                <c:pt idx="53">
                  <c:v>63.315683124634162</c:v>
                </c:pt>
                <c:pt idx="54">
                  <c:v>63.5713767473354</c:v>
                </c:pt>
                <c:pt idx="55">
                  <c:v>63.827070370036637</c:v>
                </c:pt>
                <c:pt idx="56">
                  <c:v>64.082763992737867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7-415E-82CD-7855C6036F3D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Bound(cnt)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Forecast!$A$2:$A$58</c:f>
              <c:numCache>
                <c:formatCode>m/d/yyyy</c:formatCode>
                <c:ptCount val="57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</c:numCache>
            </c:numRef>
          </c:cat>
          <c:val>
            <c:numRef>
              <c:f>Forecast!$D$2:$D$58</c:f>
              <c:numCache>
                <c:formatCode>General</c:formatCode>
                <c:ptCount val="57"/>
                <c:pt idx="44" formatCode="0.00">
                  <c:v>18.875</c:v>
                </c:pt>
                <c:pt idx="45" formatCode="0.00">
                  <c:v>31.858655883675784</c:v>
                </c:pt>
                <c:pt idx="46" formatCode="0.00">
                  <c:v>31.878109408718345</c:v>
                </c:pt>
                <c:pt idx="47" formatCode="0.00">
                  <c:v>31.895739851191895</c:v>
                </c:pt>
                <c:pt idx="48" formatCode="0.00">
                  <c:v>31.911561716718598</c:v>
                </c:pt>
                <c:pt idx="49" formatCode="0.00">
                  <c:v>31.925589377473688</c:v>
                </c:pt>
                <c:pt idx="50" formatCode="0.00">
                  <c:v>31.937837068955986</c:v>
                </c:pt>
                <c:pt idx="51" formatCode="0.00">
                  <c:v>31.948318887095059</c:v>
                </c:pt>
                <c:pt idx="52" formatCode="0.00">
                  <c:v>31.95704878567814</c:v>
                </c:pt>
                <c:pt idx="53" formatCode="0.00">
                  <c:v>31.964040574080091</c:v>
                </c:pt>
                <c:pt idx="54" formatCode="0.00">
                  <c:v>31.969307915280588</c:v>
                </c:pt>
                <c:pt idx="55" formatCode="0.00">
                  <c:v>31.972864324152855</c:v>
                </c:pt>
                <c:pt idx="56" formatCode="0.00">
                  <c:v>31.974723166009028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7-415E-82CD-7855C6036F3D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Bound(cnt)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Forecast!$A$2:$A$58</c:f>
              <c:numCache>
                <c:formatCode>m/d/yyyy</c:formatCode>
                <c:ptCount val="57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</c:numCache>
            </c:numRef>
          </c:cat>
          <c:val>
            <c:numRef>
              <c:f>Forecast!$E$2:$E$58</c:f>
              <c:numCache>
                <c:formatCode>General</c:formatCode>
                <c:ptCount val="57"/>
                <c:pt idx="44" formatCode="0.00">
                  <c:v>18.875</c:v>
                </c:pt>
                <c:pt idx="45" formatCode="0.00">
                  <c:v>90.681612402372778</c:v>
                </c:pt>
                <c:pt idx="46" formatCode="0.00">
                  <c:v>91.173546122732688</c:v>
                </c:pt>
                <c:pt idx="47" formatCode="0.00">
                  <c:v>91.667302925661602</c:v>
                </c:pt>
                <c:pt idx="48" formatCode="0.00">
                  <c:v>92.162868305537373</c:v>
                </c:pt>
                <c:pt idx="49" formatCode="0.00">
                  <c:v>92.660227890184757</c:v>
                </c:pt>
                <c:pt idx="50" formatCode="0.00">
                  <c:v>93.15936744410493</c:v>
                </c:pt>
                <c:pt idx="51" formatCode="0.00">
                  <c:v>93.660272871368321</c:v>
                </c:pt>
                <c:pt idx="52" formatCode="0.00">
                  <c:v>94.162930218187711</c:v>
                </c:pt>
                <c:pt idx="53" formatCode="0.00">
                  <c:v>94.667325675188238</c:v>
                </c:pt>
                <c:pt idx="54" formatCode="0.00">
                  <c:v>95.173445579390204</c:v>
                </c:pt>
                <c:pt idx="55" formatCode="0.00">
                  <c:v>95.681276415920422</c:v>
                </c:pt>
                <c:pt idx="56" formatCode="0.00">
                  <c:v>96.190804819466706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7-415E-82CD-7855C603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10048"/>
        <c:axId val="1770693728"/>
      </c:lineChart>
      <c:catAx>
        <c:axId val="17707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93728"/>
        <c:crosses val="autoZero"/>
        <c:auto val="1"/>
        <c:lblAlgn val="ctr"/>
        <c:lblOffset val="100"/>
        <c:noMultiLvlLbl val="0"/>
      </c:catAx>
      <c:valAx>
        <c:axId val="17706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Rental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703</c:v>
              </c:pt>
              <c:pt idx="1">
                <c:v>460</c:v>
              </c:pt>
              <c:pt idx="2">
                <c:v>294</c:v>
              </c:pt>
              <c:pt idx="3">
                <c:v>151</c:v>
              </c:pt>
              <c:pt idx="4">
                <c:v>69</c:v>
              </c:pt>
              <c:pt idx="5">
                <c:v>164</c:v>
              </c:pt>
              <c:pt idx="6">
                <c:v>822</c:v>
              </c:pt>
              <c:pt idx="7">
                <c:v>2339</c:v>
              </c:pt>
              <c:pt idx="8">
                <c:v>5388</c:v>
              </c:pt>
              <c:pt idx="9">
                <c:v>3672</c:v>
              </c:pt>
              <c:pt idx="10">
                <c:v>2253</c:v>
              </c:pt>
              <c:pt idx="11">
                <c:v>2494</c:v>
              </c:pt>
              <c:pt idx="12">
                <c:v>3283</c:v>
              </c:pt>
              <c:pt idx="13">
                <c:v>3376</c:v>
              </c:pt>
              <c:pt idx="14">
                <c:v>3200</c:v>
              </c:pt>
              <c:pt idx="15">
                <c:v>3352</c:v>
              </c:pt>
              <c:pt idx="16">
                <c:v>3928</c:v>
              </c:pt>
              <c:pt idx="17">
                <c:v>6169</c:v>
              </c:pt>
              <c:pt idx="18">
                <c:v>5283</c:v>
              </c:pt>
              <c:pt idx="19">
                <c:v>3661</c:v>
              </c:pt>
              <c:pt idx="20">
                <c:v>2656</c:v>
              </c:pt>
              <c:pt idx="21">
                <c:v>1996</c:v>
              </c:pt>
              <c:pt idx="22">
                <c:v>1508</c:v>
              </c:pt>
              <c:pt idx="23">
                <c:v>1083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42-4DDE-A60D-83B82C7B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77903"/>
        <c:axId val="1487773856"/>
      </c:lineChart>
      <c:catAx>
        <c:axId val="946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73856"/>
        <c:crosses val="autoZero"/>
        <c:auto val="1"/>
        <c:lblAlgn val="ctr"/>
        <c:lblOffset val="100"/>
        <c:noMultiLvlLbl val="0"/>
      </c:catAx>
      <c:valAx>
        <c:axId val="14877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Comparision </a:t>
            </a:r>
            <a:r>
              <a:rPr lang="en-IN"/>
              <a:t>weekend / 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4A-44F7-9C45-C304E75E8D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4A-44F7-9C45-C304E75E8D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Weekday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1.0863031849533888</c:v>
              </c:pt>
              <c:pt idx="1">
                <c:v>0.82477838206433152</c:v>
              </c:pt>
            </c:numLit>
          </c:val>
          <c:extLst>
            <c:ext xmlns:c16="http://schemas.microsoft.com/office/drawing/2014/chart" uri="{C3380CC4-5D6E-409C-BE32-E72D297353CC}">
              <c16:uniqueId val="{00000004-5B4A-44F7-9C45-C304E75E8D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Comparision Weekday/Weekend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99999999999997E-2"/>
          <c:y val="0.26791447944006996"/>
          <c:w val="0.66180555555555554"/>
          <c:h val="0.59421733741615634"/>
        </c:manualLayout>
      </c:layout>
      <c:pie3DChart>
        <c:varyColors val="1"/>
        <c:ser>
          <c:idx val="0"/>
          <c:order val="0"/>
          <c:tx>
            <c:v>Sum of cnt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9BF-4EDE-89B6-9446B91837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9BF-4EDE-89B6-9446B91837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Weekday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42435</c:v>
              </c:pt>
              <c:pt idx="1">
                <c:v>15869</c:v>
              </c:pt>
            </c:numLit>
          </c:val>
          <c:extLst>
            <c:ext xmlns:c16="http://schemas.microsoft.com/office/drawing/2014/chart" uri="{C3380CC4-5D6E-409C-BE32-E72D297353CC}">
              <c16:uniqueId val="{00000004-69BF-4EDE-89B6-9446B91837B0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9BF-4EDE-89B6-9446B91837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69BF-4EDE-89B6-9446B91837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Weekday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1986</c:v>
              </c:pt>
              <c:pt idx="1">
                <c:v>996</c:v>
              </c:pt>
            </c:numLit>
          </c:val>
          <c:extLst>
            <c:ext xmlns:c16="http://schemas.microsoft.com/office/drawing/2014/chart" uri="{C3380CC4-5D6E-409C-BE32-E72D297353CC}">
              <c16:uniqueId val="{00000009-69BF-4EDE-89B6-9446B91837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Rental by Weathersit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FF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Clear</c:v>
              </c:pt>
              <c:pt idx="1">
                <c:v>Heavy Rain/Snow</c:v>
              </c:pt>
              <c:pt idx="2">
                <c:v>Light Rain</c:v>
              </c:pt>
              <c:pt idx="3">
                <c:v>Mist/Cloudy</c:v>
              </c:pt>
            </c:strLit>
          </c:cat>
          <c:val>
            <c:numLit>
              <c:formatCode>General</c:formatCode>
              <c:ptCount val="4"/>
              <c:pt idx="0">
                <c:v>37373</c:v>
              </c:pt>
              <c:pt idx="1">
                <c:v>36</c:v>
              </c:pt>
              <c:pt idx="2">
                <c:v>2789</c:v>
              </c:pt>
              <c:pt idx="3">
                <c:v>18106</c:v>
              </c:pt>
            </c:numLit>
          </c:val>
          <c:extLst>
            <c:ext xmlns:c16="http://schemas.microsoft.com/office/drawing/2014/chart" uri="{C3380CC4-5D6E-409C-BE32-E72D297353CC}">
              <c16:uniqueId val="{00000000-581C-4751-A22C-21C3221C1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482649472"/>
        <c:axId val="1482649952"/>
      </c:barChart>
      <c:catAx>
        <c:axId val="148264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49952"/>
        <c:crosses val="autoZero"/>
        <c:auto val="1"/>
        <c:lblAlgn val="ctr"/>
        <c:lblOffset val="100"/>
        <c:noMultiLvlLbl val="0"/>
      </c:catAx>
      <c:valAx>
        <c:axId val="148264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- Rentals by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6841936087180087E-2"/>
          <c:y val="9.0321162876403377E-2"/>
          <c:w val="0.91844220760315221"/>
          <c:h val="0.74278150516239394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cnt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Forecast!$B$2:$B$58</c:f>
              <c:numCache>
                <c:formatCode>General</c:formatCode>
                <c:ptCount val="57"/>
                <c:pt idx="0">
                  <c:v>41.041666666666664</c:v>
                </c:pt>
                <c:pt idx="1">
                  <c:v>34.826086956521742</c:v>
                </c:pt>
                <c:pt idx="2">
                  <c:v>61.31818181818182</c:v>
                </c:pt>
                <c:pt idx="3">
                  <c:v>67.913043478260875</c:v>
                </c:pt>
                <c:pt idx="4">
                  <c:v>69.565217391304344</c:v>
                </c:pt>
                <c:pt idx="5">
                  <c:v>69.826086956521735</c:v>
                </c:pt>
                <c:pt idx="6">
                  <c:v>65.652173913043484</c:v>
                </c:pt>
                <c:pt idx="7">
                  <c:v>39.958333333333336</c:v>
                </c:pt>
                <c:pt idx="8">
                  <c:v>34.25</c:v>
                </c:pt>
                <c:pt idx="9">
                  <c:v>55.041666666666664</c:v>
                </c:pt>
                <c:pt idx="10">
                  <c:v>57.409090909090907</c:v>
                </c:pt>
                <c:pt idx="11">
                  <c:v>52.81818181818182</c:v>
                </c:pt>
                <c:pt idx="12">
                  <c:v>58.583333333333336</c:v>
                </c:pt>
                <c:pt idx="13">
                  <c:v>61.782608695652172</c:v>
                </c:pt>
                <c:pt idx="14">
                  <c:v>52</c:v>
                </c:pt>
                <c:pt idx="15">
                  <c:v>50.166666666666664</c:v>
                </c:pt>
                <c:pt idx="16">
                  <c:v>41.666666666666664</c:v>
                </c:pt>
                <c:pt idx="17">
                  <c:v>56.916666666666664</c:v>
                </c:pt>
                <c:pt idx="18">
                  <c:v>71.739130434782609</c:v>
                </c:pt>
                <c:pt idx="19">
                  <c:v>80.291666666666671</c:v>
                </c:pt>
                <c:pt idx="20">
                  <c:v>64.291666666666671</c:v>
                </c:pt>
                <c:pt idx="21">
                  <c:v>42.652173913043477</c:v>
                </c:pt>
                <c:pt idx="22">
                  <c:v>42.869565217391305</c:v>
                </c:pt>
                <c:pt idx="23">
                  <c:v>61.565217391304351</c:v>
                </c:pt>
                <c:pt idx="24">
                  <c:v>86.304347826086953</c:v>
                </c:pt>
                <c:pt idx="25">
                  <c:v>31.625</c:v>
                </c:pt>
                <c:pt idx="26">
                  <c:v>53.875</c:v>
                </c:pt>
                <c:pt idx="27">
                  <c:v>50.739130434782609</c:v>
                </c:pt>
                <c:pt idx="28">
                  <c:v>47.739130434782609</c:v>
                </c:pt>
                <c:pt idx="29">
                  <c:v>47.652173913043477</c:v>
                </c:pt>
                <c:pt idx="30">
                  <c:v>62.541666666666664</c:v>
                </c:pt>
                <c:pt idx="31">
                  <c:v>59.130434782608695</c:v>
                </c:pt>
                <c:pt idx="32">
                  <c:v>63.583333333333336</c:v>
                </c:pt>
                <c:pt idx="33">
                  <c:v>67.391304347826093</c:v>
                </c:pt>
                <c:pt idx="34">
                  <c:v>74.260869565217391</c:v>
                </c:pt>
                <c:pt idx="35">
                  <c:v>41.875</c:v>
                </c:pt>
                <c:pt idx="36">
                  <c:v>67.625</c:v>
                </c:pt>
                <c:pt idx="37">
                  <c:v>71.333333333333329</c:v>
                </c:pt>
                <c:pt idx="38">
                  <c:v>63.75</c:v>
                </c:pt>
                <c:pt idx="39">
                  <c:v>69.782608695652172</c:v>
                </c:pt>
                <c:pt idx="40">
                  <c:v>66.869565217391298</c:v>
                </c:pt>
                <c:pt idx="41">
                  <c:v>79.36363636363636</c:v>
                </c:pt>
                <c:pt idx="42">
                  <c:v>61.333333333333336</c:v>
                </c:pt>
                <c:pt idx="43">
                  <c:v>69.086956521739125</c:v>
                </c:pt>
                <c:pt idx="44">
                  <c:v>18.875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A-425B-9B04-1031B5572780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Forecast(cnt)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Forecast!$A$2:$A$58</c:f>
              <c:numCache>
                <c:formatCode>m/d/yyyy</c:formatCode>
                <c:ptCount val="57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</c:numCache>
            </c:numRef>
          </c:cat>
          <c:val>
            <c:numRef>
              <c:f>Forecast!$C$2:$C$58</c:f>
              <c:numCache>
                <c:formatCode>General</c:formatCode>
                <c:ptCount val="57"/>
                <c:pt idx="44">
                  <c:v>18.875</c:v>
                </c:pt>
                <c:pt idx="45">
                  <c:v>61.270134143024279</c:v>
                </c:pt>
                <c:pt idx="46">
                  <c:v>61.525827765725516</c:v>
                </c:pt>
                <c:pt idx="47">
                  <c:v>61.781521388426746</c:v>
                </c:pt>
                <c:pt idx="48">
                  <c:v>62.037215011127984</c:v>
                </c:pt>
                <c:pt idx="49">
                  <c:v>62.292908633829221</c:v>
                </c:pt>
                <c:pt idx="50">
                  <c:v>62.548602256530458</c:v>
                </c:pt>
                <c:pt idx="51">
                  <c:v>62.804295879231688</c:v>
                </c:pt>
                <c:pt idx="52">
                  <c:v>63.059989501932925</c:v>
                </c:pt>
                <c:pt idx="53">
                  <c:v>63.315683124634162</c:v>
                </c:pt>
                <c:pt idx="54">
                  <c:v>63.5713767473354</c:v>
                </c:pt>
                <c:pt idx="55">
                  <c:v>63.827070370036637</c:v>
                </c:pt>
                <c:pt idx="56">
                  <c:v>64.082763992737867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A-425B-9B04-1031B5572780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Bound(cnt)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Forecast!$A$2:$A$58</c:f>
              <c:numCache>
                <c:formatCode>m/d/yyyy</c:formatCode>
                <c:ptCount val="57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</c:numCache>
            </c:numRef>
          </c:cat>
          <c:val>
            <c:numRef>
              <c:f>Forecast!$D$2:$D$58</c:f>
              <c:numCache>
                <c:formatCode>General</c:formatCode>
                <c:ptCount val="57"/>
                <c:pt idx="44" formatCode="0.00">
                  <c:v>18.875</c:v>
                </c:pt>
                <c:pt idx="45" formatCode="0.00">
                  <c:v>31.858655883675784</c:v>
                </c:pt>
                <c:pt idx="46" formatCode="0.00">
                  <c:v>31.878109408718345</c:v>
                </c:pt>
                <c:pt idx="47" formatCode="0.00">
                  <c:v>31.895739851191895</c:v>
                </c:pt>
                <c:pt idx="48" formatCode="0.00">
                  <c:v>31.911561716718598</c:v>
                </c:pt>
                <c:pt idx="49" formatCode="0.00">
                  <c:v>31.925589377473688</c:v>
                </c:pt>
                <c:pt idx="50" formatCode="0.00">
                  <c:v>31.937837068955986</c:v>
                </c:pt>
                <c:pt idx="51" formatCode="0.00">
                  <c:v>31.948318887095059</c:v>
                </c:pt>
                <c:pt idx="52" formatCode="0.00">
                  <c:v>31.95704878567814</c:v>
                </c:pt>
                <c:pt idx="53" formatCode="0.00">
                  <c:v>31.964040574080091</c:v>
                </c:pt>
                <c:pt idx="54" formatCode="0.00">
                  <c:v>31.969307915280588</c:v>
                </c:pt>
                <c:pt idx="55" formatCode="0.00">
                  <c:v>31.972864324152855</c:v>
                </c:pt>
                <c:pt idx="56" formatCode="0.00">
                  <c:v>31.974723166009028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A-425B-9B04-1031B5572780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Bound(cnt)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Forecast!$A$2:$A$58</c:f>
              <c:numCache>
                <c:formatCode>m/d/yyyy</c:formatCode>
                <c:ptCount val="57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</c:numCache>
            </c:numRef>
          </c:cat>
          <c:val>
            <c:numRef>
              <c:f>Forecast!$E$2:$E$58</c:f>
              <c:numCache>
                <c:formatCode>General</c:formatCode>
                <c:ptCount val="57"/>
                <c:pt idx="44" formatCode="0.00">
                  <c:v>18.875</c:v>
                </c:pt>
                <c:pt idx="45" formatCode="0.00">
                  <c:v>90.681612402372778</c:v>
                </c:pt>
                <c:pt idx="46" formatCode="0.00">
                  <c:v>91.173546122732688</c:v>
                </c:pt>
                <c:pt idx="47" formatCode="0.00">
                  <c:v>91.667302925661602</c:v>
                </c:pt>
                <c:pt idx="48" formatCode="0.00">
                  <c:v>92.162868305537373</c:v>
                </c:pt>
                <c:pt idx="49" formatCode="0.00">
                  <c:v>92.660227890184757</c:v>
                </c:pt>
                <c:pt idx="50" formatCode="0.00">
                  <c:v>93.15936744410493</c:v>
                </c:pt>
                <c:pt idx="51" formatCode="0.00">
                  <c:v>93.660272871368321</c:v>
                </c:pt>
                <c:pt idx="52" formatCode="0.00">
                  <c:v>94.162930218187711</c:v>
                </c:pt>
                <c:pt idx="53" formatCode="0.00">
                  <c:v>94.667325675188238</c:v>
                </c:pt>
                <c:pt idx="54" formatCode="0.00">
                  <c:v>95.173445579390204</c:v>
                </c:pt>
                <c:pt idx="55" formatCode="0.00">
                  <c:v>95.681276415920422</c:v>
                </c:pt>
                <c:pt idx="56" formatCode="0.00">
                  <c:v>96.190804819466706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A-425B-9B04-1031B557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10048"/>
        <c:axId val="1770693728"/>
      </c:lineChart>
      <c:catAx>
        <c:axId val="17707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93728"/>
        <c:crosses val="autoZero"/>
        <c:auto val="1"/>
        <c:lblAlgn val="ctr"/>
        <c:lblOffset val="100"/>
        <c:noMultiLvlLbl val="0"/>
      </c:catAx>
      <c:valAx>
        <c:axId val="17706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Rental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703</c:v>
              </c:pt>
              <c:pt idx="1">
                <c:v>460</c:v>
              </c:pt>
              <c:pt idx="2">
                <c:v>294</c:v>
              </c:pt>
              <c:pt idx="3">
                <c:v>151</c:v>
              </c:pt>
              <c:pt idx="4">
                <c:v>69</c:v>
              </c:pt>
              <c:pt idx="5">
                <c:v>164</c:v>
              </c:pt>
              <c:pt idx="6">
                <c:v>822</c:v>
              </c:pt>
              <c:pt idx="7">
                <c:v>2339</c:v>
              </c:pt>
              <c:pt idx="8">
                <c:v>5388</c:v>
              </c:pt>
              <c:pt idx="9">
                <c:v>3672</c:v>
              </c:pt>
              <c:pt idx="10">
                <c:v>2253</c:v>
              </c:pt>
              <c:pt idx="11">
                <c:v>2494</c:v>
              </c:pt>
              <c:pt idx="12">
                <c:v>3283</c:v>
              </c:pt>
              <c:pt idx="13">
                <c:v>3376</c:v>
              </c:pt>
              <c:pt idx="14">
                <c:v>3200</c:v>
              </c:pt>
              <c:pt idx="15">
                <c:v>3352</c:v>
              </c:pt>
              <c:pt idx="16">
                <c:v>3928</c:v>
              </c:pt>
              <c:pt idx="17">
                <c:v>6169</c:v>
              </c:pt>
              <c:pt idx="18">
                <c:v>5283</c:v>
              </c:pt>
              <c:pt idx="19">
                <c:v>3661</c:v>
              </c:pt>
              <c:pt idx="20">
                <c:v>2656</c:v>
              </c:pt>
              <c:pt idx="21">
                <c:v>1996</c:v>
              </c:pt>
              <c:pt idx="22">
                <c:v>1508</c:v>
              </c:pt>
              <c:pt idx="23">
                <c:v>1083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F9-451E-AED2-A031F805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77903"/>
        <c:axId val="1487773856"/>
      </c:lineChart>
      <c:catAx>
        <c:axId val="946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73856"/>
        <c:crosses val="autoZero"/>
        <c:auto val="1"/>
        <c:lblAlgn val="ctr"/>
        <c:lblOffset val="100"/>
        <c:noMultiLvlLbl val="0"/>
      </c:catAx>
      <c:valAx>
        <c:axId val="14877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Comparision </a:t>
            </a:r>
            <a:r>
              <a:rPr lang="en-IN"/>
              <a:t>weekend / 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BF-46A4-8D35-A9402814E5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BF-46A4-8D35-A9402814E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Weekday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1.0863031849533888</c:v>
              </c:pt>
              <c:pt idx="1">
                <c:v>0.82477838206433152</c:v>
              </c:pt>
            </c:numLit>
          </c:val>
          <c:extLst>
            <c:ext xmlns:c16="http://schemas.microsoft.com/office/drawing/2014/chart" uri="{C3380CC4-5D6E-409C-BE32-E72D297353CC}">
              <c16:uniqueId val="{00000004-90BF-46A4-8D35-A9402814E5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Comparision Weekday/Weekend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99999999999997E-2"/>
          <c:y val="0.26791447944006996"/>
          <c:w val="0.66180555555555554"/>
          <c:h val="0.59421733741615634"/>
        </c:manualLayout>
      </c:layout>
      <c:pie3DChart>
        <c:varyColors val="1"/>
        <c:ser>
          <c:idx val="0"/>
          <c:order val="0"/>
          <c:tx>
            <c:v>Sum of cnt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9AA-40A1-9D9E-8EFCF395DA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9AA-40A1-9D9E-8EFCF395DA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Weekday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42435</c:v>
              </c:pt>
              <c:pt idx="1">
                <c:v>15869</c:v>
              </c:pt>
            </c:numLit>
          </c:val>
          <c:extLst>
            <c:ext xmlns:c16="http://schemas.microsoft.com/office/drawing/2014/chart" uri="{C3380CC4-5D6E-409C-BE32-E72D297353CC}">
              <c16:uniqueId val="{00000004-99AA-40A1-9D9E-8EFCF395DA3A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9AA-40A1-9D9E-8EFCF395DA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99AA-40A1-9D9E-8EFCF395DA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Weekday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1986</c:v>
              </c:pt>
              <c:pt idx="1">
                <c:v>996</c:v>
              </c:pt>
            </c:numLit>
          </c:val>
          <c:extLst>
            <c:ext xmlns:c16="http://schemas.microsoft.com/office/drawing/2014/chart" uri="{C3380CC4-5D6E-409C-BE32-E72D297353CC}">
              <c16:uniqueId val="{00000009-99AA-40A1-9D9E-8EFCF395DA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by 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FF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Clear</c:v>
              </c:pt>
              <c:pt idx="1">
                <c:v>Heavy Rain/Snow</c:v>
              </c:pt>
              <c:pt idx="2">
                <c:v>Light Rain</c:v>
              </c:pt>
              <c:pt idx="3">
                <c:v>Mist/Cloudy</c:v>
              </c:pt>
            </c:strLit>
          </c:cat>
          <c:val>
            <c:numLit>
              <c:formatCode>General</c:formatCode>
              <c:ptCount val="4"/>
              <c:pt idx="0">
                <c:v>37373</c:v>
              </c:pt>
              <c:pt idx="1">
                <c:v>36</c:v>
              </c:pt>
              <c:pt idx="2">
                <c:v>2789</c:v>
              </c:pt>
              <c:pt idx="3">
                <c:v>18106</c:v>
              </c:pt>
            </c:numLit>
          </c:val>
          <c:extLst>
            <c:ext xmlns:c16="http://schemas.microsoft.com/office/drawing/2014/chart" uri="{C3380CC4-5D6E-409C-BE32-E72D297353CC}">
              <c16:uniqueId val="{00000000-42AD-4CEA-BE98-E8901CC02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482649472"/>
        <c:axId val="1482649952"/>
      </c:barChart>
      <c:catAx>
        <c:axId val="148264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49952"/>
        <c:crosses val="autoZero"/>
        <c:auto val="1"/>
        <c:lblAlgn val="ctr"/>
        <c:lblOffset val="100"/>
        <c:noMultiLvlLbl val="0"/>
      </c:catAx>
      <c:valAx>
        <c:axId val="148264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Hum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55818022747163E-2"/>
          <c:y val="0.20853018372703411"/>
          <c:w val="0.88882174103237099"/>
          <c:h val="0.76604148439778363"/>
        </c:manualLayout>
      </c:layout>
      <c:lineChart>
        <c:grouping val="standard"/>
        <c:varyColors val="0"/>
        <c:ser>
          <c:idx val="0"/>
          <c:order val="0"/>
          <c:tx>
            <c:strRef>
              <c:f>'Correlation Table'!$G$1</c:f>
              <c:strCache>
                <c:ptCount val="1"/>
                <c:pt idx="0">
                  <c:v>Hum Correlation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'Correlation Table'!$G$2:$G$1001</c:f>
              <c:numCache>
                <c:formatCode>General</c:formatCode>
                <c:ptCount val="1000"/>
                <c:pt idx="0">
                  <c:v>-0.25435329828790432</c:v>
                </c:pt>
                <c:pt idx="1">
                  <c:v>-0.25362066192270655</c:v>
                </c:pt>
                <c:pt idx="2">
                  <c:v>-0.2533896426675083</c:v>
                </c:pt>
                <c:pt idx="3">
                  <c:v>-0.25299260522618905</c:v>
                </c:pt>
                <c:pt idx="4">
                  <c:v>-0.25239434980557923</c:v>
                </c:pt>
                <c:pt idx="5">
                  <c:v>-0.25164185923010768</c:v>
                </c:pt>
                <c:pt idx="6">
                  <c:v>-0.25088629379484173</c:v>
                </c:pt>
                <c:pt idx="7">
                  <c:v>-0.24991144291721512</c:v>
                </c:pt>
                <c:pt idx="8">
                  <c:v>-0.24870439383501408</c:v>
                </c:pt>
                <c:pt idx="9">
                  <c:v>-0.24802574891847998</c:v>
                </c:pt>
                <c:pt idx="10">
                  <c:v>-0.24738944248283098</c:v>
                </c:pt>
                <c:pt idx="11">
                  <c:v>-0.24709695653617203</c:v>
                </c:pt>
                <c:pt idx="12">
                  <c:v>-0.24721716763167345</c:v>
                </c:pt>
                <c:pt idx="13">
                  <c:v>-0.24788306075334277</c:v>
                </c:pt>
                <c:pt idx="14">
                  <c:v>-0.24853608244205971</c:v>
                </c:pt>
                <c:pt idx="15">
                  <c:v>-0.24941759205352396</c:v>
                </c:pt>
                <c:pt idx="16">
                  <c:v>-0.25071297993259567</c:v>
                </c:pt>
                <c:pt idx="17">
                  <c:v>-0.251858922247086</c:v>
                </c:pt>
                <c:pt idx="18">
                  <c:v>-0.25228916840469817</c:v>
                </c:pt>
                <c:pt idx="19">
                  <c:v>-0.25189262405001195</c:v>
                </c:pt>
                <c:pt idx="20">
                  <c:v>-0.25155432301676389</c:v>
                </c:pt>
                <c:pt idx="21">
                  <c:v>-0.25118711528089144</c:v>
                </c:pt>
                <c:pt idx="22">
                  <c:v>-0.25076070578080772</c:v>
                </c:pt>
                <c:pt idx="23">
                  <c:v>-0.25009937878239813</c:v>
                </c:pt>
                <c:pt idx="24">
                  <c:v>-0.24981571868448624</c:v>
                </c:pt>
                <c:pt idx="25">
                  <c:v>-0.24888080818153555</c:v>
                </c:pt>
                <c:pt idx="26">
                  <c:v>-0.24781811477251436</c:v>
                </c:pt>
                <c:pt idx="27">
                  <c:v>-0.24632088984139761</c:v>
                </c:pt>
                <c:pt idx="28">
                  <c:v>-0.24485945788005561</c:v>
                </c:pt>
                <c:pt idx="29">
                  <c:v>-0.24328494404808532</c:v>
                </c:pt>
                <c:pt idx="30">
                  <c:v>-0.24237196171337091</c:v>
                </c:pt>
                <c:pt idx="31">
                  <c:v>-0.24148846069279786</c:v>
                </c:pt>
                <c:pt idx="32">
                  <c:v>-0.24092629756120851</c:v>
                </c:pt>
                <c:pt idx="33">
                  <c:v>-0.24033262996428312</c:v>
                </c:pt>
                <c:pt idx="34">
                  <c:v>-0.2403767299144309</c:v>
                </c:pt>
                <c:pt idx="35">
                  <c:v>-0.24060947282223638</c:v>
                </c:pt>
                <c:pt idx="36">
                  <c:v>-0.24100806801192431</c:v>
                </c:pt>
                <c:pt idx="37">
                  <c:v>-0.24119598726869249</c:v>
                </c:pt>
                <c:pt idx="38">
                  <c:v>-0.2413197547689892</c:v>
                </c:pt>
                <c:pt idx="39">
                  <c:v>-0.24191880753454126</c:v>
                </c:pt>
                <c:pt idx="40">
                  <c:v>-0.24225314670831607</c:v>
                </c:pt>
                <c:pt idx="41">
                  <c:v>-0.24225275120534001</c:v>
                </c:pt>
                <c:pt idx="42">
                  <c:v>-0.24237717559581418</c:v>
                </c:pt>
                <c:pt idx="43">
                  <c:v>-0.24299280066011153</c:v>
                </c:pt>
                <c:pt idx="44">
                  <c:v>-0.243929894464956</c:v>
                </c:pt>
                <c:pt idx="45">
                  <c:v>-0.2444473040999017</c:v>
                </c:pt>
                <c:pt idx="46">
                  <c:v>-0.2453727668342317</c:v>
                </c:pt>
                <c:pt idx="47">
                  <c:v>-0.24612574079705113</c:v>
                </c:pt>
                <c:pt idx="48">
                  <c:v>-0.24713700929802679</c:v>
                </c:pt>
                <c:pt idx="49">
                  <c:v>-0.24821295482969849</c:v>
                </c:pt>
                <c:pt idx="50">
                  <c:v>-0.2490936272318845</c:v>
                </c:pt>
                <c:pt idx="51">
                  <c:v>-0.24994326237038941</c:v>
                </c:pt>
                <c:pt idx="52">
                  <c:v>-0.2502507362429654</c:v>
                </c:pt>
                <c:pt idx="53">
                  <c:v>-0.25023659071671134</c:v>
                </c:pt>
                <c:pt idx="54">
                  <c:v>-0.24992371268435606</c:v>
                </c:pt>
                <c:pt idx="55">
                  <c:v>-0.24958801282186652</c:v>
                </c:pt>
                <c:pt idx="56">
                  <c:v>-0.24992739764907818</c:v>
                </c:pt>
                <c:pt idx="57">
                  <c:v>-0.25021190267311977</c:v>
                </c:pt>
                <c:pt idx="58">
                  <c:v>-0.25036826756557801</c:v>
                </c:pt>
                <c:pt idx="59">
                  <c:v>-0.25052536091358735</c:v>
                </c:pt>
                <c:pt idx="60">
                  <c:v>-0.2502974559354969</c:v>
                </c:pt>
                <c:pt idx="61">
                  <c:v>-0.2502144934653468</c:v>
                </c:pt>
                <c:pt idx="62">
                  <c:v>-0.25001446067233135</c:v>
                </c:pt>
                <c:pt idx="63">
                  <c:v>-0.24777878418514612</c:v>
                </c:pt>
                <c:pt idx="64">
                  <c:v>-0.24570224828748807</c:v>
                </c:pt>
                <c:pt idx="65">
                  <c:v>-0.24526435819390588</c:v>
                </c:pt>
                <c:pt idx="66">
                  <c:v>-0.24539669952690119</c:v>
                </c:pt>
                <c:pt idx="67">
                  <c:v>-0.24536406727057364</c:v>
                </c:pt>
                <c:pt idx="68">
                  <c:v>-0.24499475617474673</c:v>
                </c:pt>
                <c:pt idx="69">
                  <c:v>-0.24525221816227161</c:v>
                </c:pt>
                <c:pt idx="70">
                  <c:v>-0.2455672302586365</c:v>
                </c:pt>
                <c:pt idx="71">
                  <c:v>-0.24564991138828848</c:v>
                </c:pt>
                <c:pt idx="72">
                  <c:v>-0.24548525214316977</c:v>
                </c:pt>
                <c:pt idx="73">
                  <c:v>-0.24532024706888747</c:v>
                </c:pt>
                <c:pt idx="74">
                  <c:v>-0.2448730661969781</c:v>
                </c:pt>
                <c:pt idx="75">
                  <c:v>-0.24457019187323892</c:v>
                </c:pt>
                <c:pt idx="76">
                  <c:v>-0.24536159247099876</c:v>
                </c:pt>
                <c:pt idx="77">
                  <c:v>-0.24765209341162955</c:v>
                </c:pt>
                <c:pt idx="78">
                  <c:v>-0.2480412323280827</c:v>
                </c:pt>
                <c:pt idx="79">
                  <c:v>-0.24788367917400397</c:v>
                </c:pt>
                <c:pt idx="80">
                  <c:v>-0.24791903149769615</c:v>
                </c:pt>
                <c:pt idx="81">
                  <c:v>-0.24781386597208166</c:v>
                </c:pt>
                <c:pt idx="82">
                  <c:v>-0.2478161236338593</c:v>
                </c:pt>
                <c:pt idx="83">
                  <c:v>-0.24780575441805694</c:v>
                </c:pt>
                <c:pt idx="84">
                  <c:v>-0.24778349394349042</c:v>
                </c:pt>
                <c:pt idx="85">
                  <c:v>-0.24760885504861532</c:v>
                </c:pt>
                <c:pt idx="86">
                  <c:v>-0.24715651826987026</c:v>
                </c:pt>
                <c:pt idx="87">
                  <c:v>-0.24661049005771341</c:v>
                </c:pt>
                <c:pt idx="88">
                  <c:v>-0.24620430412026098</c:v>
                </c:pt>
                <c:pt idx="89">
                  <c:v>-0.24629663102390073</c:v>
                </c:pt>
                <c:pt idx="90">
                  <c:v>-0.24623957233948277</c:v>
                </c:pt>
                <c:pt idx="91">
                  <c:v>-0.24611252607266931</c:v>
                </c:pt>
                <c:pt idx="92">
                  <c:v>-0.24566132726071685</c:v>
                </c:pt>
                <c:pt idx="93">
                  <c:v>-0.24543918034738249</c:v>
                </c:pt>
                <c:pt idx="94">
                  <c:v>-0.24469568885357287</c:v>
                </c:pt>
                <c:pt idx="95">
                  <c:v>-0.24389683959843794</c:v>
                </c:pt>
                <c:pt idx="96">
                  <c:v>-0.24473323820642262</c:v>
                </c:pt>
                <c:pt idx="97">
                  <c:v>-0.24562838799137132</c:v>
                </c:pt>
                <c:pt idx="98">
                  <c:v>-0.24603094730653993</c:v>
                </c:pt>
                <c:pt idx="99">
                  <c:v>-0.24567375026744745</c:v>
                </c:pt>
                <c:pt idx="100">
                  <c:v>-0.2439808585359739</c:v>
                </c:pt>
                <c:pt idx="101">
                  <c:v>-0.24297113848884572</c:v>
                </c:pt>
                <c:pt idx="102">
                  <c:v>-0.24318699653828055</c:v>
                </c:pt>
                <c:pt idx="103">
                  <c:v>-0.24380733919786976</c:v>
                </c:pt>
                <c:pt idx="104">
                  <c:v>-0.24349446284862689</c:v>
                </c:pt>
                <c:pt idx="105">
                  <c:v>-0.24341709046831397</c:v>
                </c:pt>
                <c:pt idx="106">
                  <c:v>-0.24366179760480475</c:v>
                </c:pt>
                <c:pt idx="107">
                  <c:v>-0.24390823964147595</c:v>
                </c:pt>
                <c:pt idx="108">
                  <c:v>-0.243261464381338</c:v>
                </c:pt>
                <c:pt idx="109">
                  <c:v>-0.2412506667929831</c:v>
                </c:pt>
                <c:pt idx="110">
                  <c:v>-0.23945200249349302</c:v>
                </c:pt>
                <c:pt idx="111">
                  <c:v>-0.23816086684470184</c:v>
                </c:pt>
                <c:pt idx="112">
                  <c:v>-0.2378617197004578</c:v>
                </c:pt>
                <c:pt idx="113">
                  <c:v>-0.23802310347373154</c:v>
                </c:pt>
                <c:pt idx="114">
                  <c:v>-0.23810085493010949</c:v>
                </c:pt>
                <c:pt idx="115">
                  <c:v>-0.23874508607824074</c:v>
                </c:pt>
                <c:pt idx="116">
                  <c:v>-0.23903860913126204</c:v>
                </c:pt>
                <c:pt idx="117">
                  <c:v>-0.23882433206768519</c:v>
                </c:pt>
                <c:pt idx="118">
                  <c:v>-0.2386068942864642</c:v>
                </c:pt>
                <c:pt idx="119">
                  <c:v>-0.23838765533519993</c:v>
                </c:pt>
                <c:pt idx="120">
                  <c:v>-0.23787876263850588</c:v>
                </c:pt>
                <c:pt idx="121">
                  <c:v>-0.23778041079114562</c:v>
                </c:pt>
                <c:pt idx="122">
                  <c:v>-0.23788843725031983</c:v>
                </c:pt>
                <c:pt idx="123">
                  <c:v>-0.23940622544471998</c:v>
                </c:pt>
                <c:pt idx="124">
                  <c:v>-0.23910750842071551</c:v>
                </c:pt>
                <c:pt idx="125">
                  <c:v>-0.23934554585923554</c:v>
                </c:pt>
                <c:pt idx="126">
                  <c:v>-0.23941850085673538</c:v>
                </c:pt>
                <c:pt idx="127">
                  <c:v>-0.23896535203634622</c:v>
                </c:pt>
                <c:pt idx="128">
                  <c:v>-0.23894847319895171</c:v>
                </c:pt>
                <c:pt idx="129">
                  <c:v>-0.23884794190182934</c:v>
                </c:pt>
                <c:pt idx="130">
                  <c:v>-0.23895257210856682</c:v>
                </c:pt>
                <c:pt idx="131">
                  <c:v>-0.23849277423732612</c:v>
                </c:pt>
                <c:pt idx="132">
                  <c:v>-0.23821328311046072</c:v>
                </c:pt>
                <c:pt idx="133">
                  <c:v>-0.23790736174546095</c:v>
                </c:pt>
                <c:pt idx="134">
                  <c:v>-0.23785668316354999</c:v>
                </c:pt>
                <c:pt idx="135">
                  <c:v>-0.23779094636101189</c:v>
                </c:pt>
                <c:pt idx="136">
                  <c:v>-0.23784099961557634</c:v>
                </c:pt>
                <c:pt idx="137">
                  <c:v>-0.23791910402491148</c:v>
                </c:pt>
                <c:pt idx="138">
                  <c:v>-0.23795322578271599</c:v>
                </c:pt>
                <c:pt idx="139">
                  <c:v>-0.23776954015079818</c:v>
                </c:pt>
                <c:pt idx="140">
                  <c:v>-0.23728682405493615</c:v>
                </c:pt>
                <c:pt idx="141">
                  <c:v>-0.23675894762583796</c:v>
                </c:pt>
                <c:pt idx="142">
                  <c:v>-0.23622892644655763</c:v>
                </c:pt>
                <c:pt idx="143">
                  <c:v>-0.23659241481952978</c:v>
                </c:pt>
                <c:pt idx="144">
                  <c:v>-0.23634650500236609</c:v>
                </c:pt>
                <c:pt idx="145">
                  <c:v>-0.23675458059390153</c:v>
                </c:pt>
                <c:pt idx="146">
                  <c:v>-0.23668333129472724</c:v>
                </c:pt>
                <c:pt idx="147">
                  <c:v>-0.23601244763299575</c:v>
                </c:pt>
                <c:pt idx="148">
                  <c:v>-0.23607019416469924</c:v>
                </c:pt>
                <c:pt idx="149">
                  <c:v>-0.23601324468533824</c:v>
                </c:pt>
                <c:pt idx="150">
                  <c:v>-0.23617383913515794</c:v>
                </c:pt>
                <c:pt idx="151">
                  <c:v>-0.23598345105478907</c:v>
                </c:pt>
                <c:pt idx="152">
                  <c:v>-0.23630554996095937</c:v>
                </c:pt>
                <c:pt idx="153">
                  <c:v>-0.23613949308062712</c:v>
                </c:pt>
                <c:pt idx="154">
                  <c:v>-0.23561561414186374</c:v>
                </c:pt>
                <c:pt idx="155">
                  <c:v>-0.23331239436018664</c:v>
                </c:pt>
                <c:pt idx="156">
                  <c:v>-0.23220354271611732</c:v>
                </c:pt>
                <c:pt idx="157">
                  <c:v>-0.23212617808421254</c:v>
                </c:pt>
                <c:pt idx="158">
                  <c:v>-0.23227921862865886</c:v>
                </c:pt>
                <c:pt idx="159">
                  <c:v>-0.23261830027388128</c:v>
                </c:pt>
                <c:pt idx="160">
                  <c:v>-0.23315792380760023</c:v>
                </c:pt>
                <c:pt idx="161">
                  <c:v>-0.23367644306228566</c:v>
                </c:pt>
                <c:pt idx="162">
                  <c:v>-0.23406350625972833</c:v>
                </c:pt>
                <c:pt idx="163">
                  <c:v>-0.2343458037613948</c:v>
                </c:pt>
                <c:pt idx="164">
                  <c:v>-0.23462905809625431</c:v>
                </c:pt>
                <c:pt idx="165">
                  <c:v>-0.23499773481905034</c:v>
                </c:pt>
                <c:pt idx="166">
                  <c:v>-0.23542924928346734</c:v>
                </c:pt>
                <c:pt idx="167">
                  <c:v>-0.23465175625712478</c:v>
                </c:pt>
                <c:pt idx="168">
                  <c:v>-0.23383099275585367</c:v>
                </c:pt>
                <c:pt idx="169">
                  <c:v>-0.23310103020103357</c:v>
                </c:pt>
                <c:pt idx="170">
                  <c:v>-0.23178838163433751</c:v>
                </c:pt>
                <c:pt idx="171">
                  <c:v>-0.2306600889058617</c:v>
                </c:pt>
                <c:pt idx="172">
                  <c:v>-0.230899227843922</c:v>
                </c:pt>
                <c:pt idx="173">
                  <c:v>-0.23098589714207116</c:v>
                </c:pt>
                <c:pt idx="174">
                  <c:v>-0.23110234787216555</c:v>
                </c:pt>
                <c:pt idx="175">
                  <c:v>-0.23051027406412283</c:v>
                </c:pt>
                <c:pt idx="176">
                  <c:v>-0.22965511960982102</c:v>
                </c:pt>
                <c:pt idx="177">
                  <c:v>-0.22943032642032465</c:v>
                </c:pt>
                <c:pt idx="178">
                  <c:v>-0.22914147843298596</c:v>
                </c:pt>
                <c:pt idx="179">
                  <c:v>-0.22904630731514264</c:v>
                </c:pt>
                <c:pt idx="180">
                  <c:v>-0.2292820153501659</c:v>
                </c:pt>
                <c:pt idx="181">
                  <c:v>-0.23033040704300398</c:v>
                </c:pt>
                <c:pt idx="182">
                  <c:v>-0.23144668083564401</c:v>
                </c:pt>
                <c:pt idx="183">
                  <c:v>-0.23215558447747212</c:v>
                </c:pt>
                <c:pt idx="184">
                  <c:v>-0.23309236559702504</c:v>
                </c:pt>
                <c:pt idx="185">
                  <c:v>-0.23422608002978845</c:v>
                </c:pt>
                <c:pt idx="186">
                  <c:v>-0.2351073334804159</c:v>
                </c:pt>
                <c:pt idx="187">
                  <c:v>-0.2363230611221265</c:v>
                </c:pt>
                <c:pt idx="188">
                  <c:v>-0.23728070027757711</c:v>
                </c:pt>
                <c:pt idx="189">
                  <c:v>-0.23839472336323628</c:v>
                </c:pt>
                <c:pt idx="190">
                  <c:v>-0.2390138246553469</c:v>
                </c:pt>
                <c:pt idx="191">
                  <c:v>-0.23963563962496781</c:v>
                </c:pt>
                <c:pt idx="192">
                  <c:v>-0.24058077398742728</c:v>
                </c:pt>
                <c:pt idx="193">
                  <c:v>-0.24114082704631321</c:v>
                </c:pt>
                <c:pt idx="194">
                  <c:v>-0.24192689064912842</c:v>
                </c:pt>
                <c:pt idx="195">
                  <c:v>-0.24274045684607357</c:v>
                </c:pt>
                <c:pt idx="196">
                  <c:v>-0.24305843019940729</c:v>
                </c:pt>
                <c:pt idx="197">
                  <c:v>-0.24346058133108731</c:v>
                </c:pt>
                <c:pt idx="198">
                  <c:v>-0.24303719723630696</c:v>
                </c:pt>
                <c:pt idx="199">
                  <c:v>-0.24281539606634459</c:v>
                </c:pt>
                <c:pt idx="200">
                  <c:v>-0.24269417161261059</c:v>
                </c:pt>
                <c:pt idx="201">
                  <c:v>-0.24227218959449881</c:v>
                </c:pt>
                <c:pt idx="202">
                  <c:v>-0.24155262358470247</c:v>
                </c:pt>
                <c:pt idx="203">
                  <c:v>-0.24167920605227125</c:v>
                </c:pt>
                <c:pt idx="204">
                  <c:v>-0.24211259918907946</c:v>
                </c:pt>
                <c:pt idx="205">
                  <c:v>-0.24261538772318308</c:v>
                </c:pt>
                <c:pt idx="206">
                  <c:v>-0.2430694637293366</c:v>
                </c:pt>
                <c:pt idx="207">
                  <c:v>-0.24388925806097392</c:v>
                </c:pt>
                <c:pt idx="208">
                  <c:v>-0.2448203610624522</c:v>
                </c:pt>
                <c:pt idx="209">
                  <c:v>-0.2456447840985885</c:v>
                </c:pt>
                <c:pt idx="210">
                  <c:v>-0.2464907420051895</c:v>
                </c:pt>
                <c:pt idx="211">
                  <c:v>-0.24741387183632998</c:v>
                </c:pt>
                <c:pt idx="212">
                  <c:v>-0.24830411207602018</c:v>
                </c:pt>
                <c:pt idx="213">
                  <c:v>-0.24923561314274875</c:v>
                </c:pt>
                <c:pt idx="214">
                  <c:v>-0.24981532926530151</c:v>
                </c:pt>
                <c:pt idx="215">
                  <c:v>-0.25039761007015732</c:v>
                </c:pt>
                <c:pt idx="216">
                  <c:v>-0.2508267588268081</c:v>
                </c:pt>
                <c:pt idx="217">
                  <c:v>-0.25067996817508076</c:v>
                </c:pt>
                <c:pt idx="218">
                  <c:v>-0.25018663147332393</c:v>
                </c:pt>
                <c:pt idx="219">
                  <c:v>-0.24988719744645446</c:v>
                </c:pt>
                <c:pt idx="220">
                  <c:v>-0.25031758687828826</c:v>
                </c:pt>
                <c:pt idx="221">
                  <c:v>-0.25090943276899785</c:v>
                </c:pt>
                <c:pt idx="222">
                  <c:v>-0.25127178863492866</c:v>
                </c:pt>
                <c:pt idx="223">
                  <c:v>-0.25158389084813104</c:v>
                </c:pt>
                <c:pt idx="224">
                  <c:v>-0.25208099137449819</c:v>
                </c:pt>
                <c:pt idx="225">
                  <c:v>-0.25263385025353535</c:v>
                </c:pt>
                <c:pt idx="226">
                  <c:v>-0.25245686538479389</c:v>
                </c:pt>
                <c:pt idx="227">
                  <c:v>-0.25048970700498496</c:v>
                </c:pt>
                <c:pt idx="228">
                  <c:v>-0.24878907286453508</c:v>
                </c:pt>
                <c:pt idx="229">
                  <c:v>-0.24835699101655245</c:v>
                </c:pt>
                <c:pt idx="230">
                  <c:v>-0.24823025807750765</c:v>
                </c:pt>
                <c:pt idx="231">
                  <c:v>-0.24827004447535919</c:v>
                </c:pt>
                <c:pt idx="232">
                  <c:v>-0.248366146000741</c:v>
                </c:pt>
                <c:pt idx="233">
                  <c:v>-0.24849406209517313</c:v>
                </c:pt>
                <c:pt idx="234">
                  <c:v>-0.24865844398768952</c:v>
                </c:pt>
                <c:pt idx="235">
                  <c:v>-0.24888595116359669</c:v>
                </c:pt>
                <c:pt idx="236">
                  <c:v>-0.24942303559139969</c:v>
                </c:pt>
                <c:pt idx="237">
                  <c:v>-0.2499245685264283</c:v>
                </c:pt>
                <c:pt idx="238">
                  <c:v>-0.25019273096220329</c:v>
                </c:pt>
                <c:pt idx="239">
                  <c:v>-0.25006763077966132</c:v>
                </c:pt>
                <c:pt idx="240">
                  <c:v>-0.2498787899010729</c:v>
                </c:pt>
                <c:pt idx="241">
                  <c:v>-0.24943027617437413</c:v>
                </c:pt>
                <c:pt idx="242">
                  <c:v>-0.24952758832298969</c:v>
                </c:pt>
                <c:pt idx="243">
                  <c:v>-0.2500440024252541</c:v>
                </c:pt>
                <c:pt idx="244">
                  <c:v>-0.25010687843057361</c:v>
                </c:pt>
                <c:pt idx="245">
                  <c:v>-0.25011574378257317</c:v>
                </c:pt>
                <c:pt idx="246">
                  <c:v>-0.25011439056395246</c:v>
                </c:pt>
                <c:pt idx="247">
                  <c:v>-0.249962758188083</c:v>
                </c:pt>
                <c:pt idx="248">
                  <c:v>-0.25086791175019052</c:v>
                </c:pt>
                <c:pt idx="249">
                  <c:v>-0.25426530310021556</c:v>
                </c:pt>
                <c:pt idx="250">
                  <c:v>-0.25645445135607919</c:v>
                </c:pt>
                <c:pt idx="251">
                  <c:v>-0.25659183076120112</c:v>
                </c:pt>
                <c:pt idx="252">
                  <c:v>-0.25591260460790394</c:v>
                </c:pt>
                <c:pt idx="253">
                  <c:v>-0.25491380222756954</c:v>
                </c:pt>
                <c:pt idx="254">
                  <c:v>-0.25409923083583524</c:v>
                </c:pt>
                <c:pt idx="255">
                  <c:v>-0.252866348389988</c:v>
                </c:pt>
                <c:pt idx="256">
                  <c:v>-0.25145025984549052</c:v>
                </c:pt>
                <c:pt idx="257">
                  <c:v>-0.24999479678101316</c:v>
                </c:pt>
                <c:pt idx="258">
                  <c:v>-0.24838113569394496</c:v>
                </c:pt>
                <c:pt idx="259">
                  <c:v>-0.24687501995396963</c:v>
                </c:pt>
                <c:pt idx="260">
                  <c:v>-0.24546853616668374</c:v>
                </c:pt>
                <c:pt idx="261">
                  <c:v>-0.24543229048074858</c:v>
                </c:pt>
                <c:pt idx="262">
                  <c:v>-0.24572751570061888</c:v>
                </c:pt>
                <c:pt idx="263">
                  <c:v>-0.24575721573250778</c:v>
                </c:pt>
                <c:pt idx="264">
                  <c:v>-0.24590523665764397</c:v>
                </c:pt>
                <c:pt idx="265">
                  <c:v>-0.24624614528026595</c:v>
                </c:pt>
                <c:pt idx="266">
                  <c:v>-0.24639602553492715</c:v>
                </c:pt>
                <c:pt idx="267">
                  <c:v>-0.24673378687491301</c:v>
                </c:pt>
                <c:pt idx="268">
                  <c:v>-0.24708096613890274</c:v>
                </c:pt>
                <c:pt idx="269">
                  <c:v>-0.24733819039300287</c:v>
                </c:pt>
                <c:pt idx="270">
                  <c:v>-0.24728288771157983</c:v>
                </c:pt>
                <c:pt idx="271">
                  <c:v>-0.24643423380043739</c:v>
                </c:pt>
                <c:pt idx="272">
                  <c:v>-0.24559411084219362</c:v>
                </c:pt>
                <c:pt idx="273">
                  <c:v>-0.24530905758210497</c:v>
                </c:pt>
                <c:pt idx="274">
                  <c:v>-0.24539628440258995</c:v>
                </c:pt>
                <c:pt idx="275">
                  <c:v>-0.24542076522009137</c:v>
                </c:pt>
                <c:pt idx="276">
                  <c:v>-0.24562648843015911</c:v>
                </c:pt>
                <c:pt idx="277">
                  <c:v>-0.24573304381340502</c:v>
                </c:pt>
                <c:pt idx="278">
                  <c:v>-0.24591848637393929</c:v>
                </c:pt>
                <c:pt idx="279">
                  <c:v>-0.246902986009579</c:v>
                </c:pt>
                <c:pt idx="280">
                  <c:v>-0.24789237521865154</c:v>
                </c:pt>
                <c:pt idx="281">
                  <c:v>-0.24886656651967459</c:v>
                </c:pt>
                <c:pt idx="282">
                  <c:v>-0.24982547943315689</c:v>
                </c:pt>
                <c:pt idx="283">
                  <c:v>-0.25080922263815325</c:v>
                </c:pt>
                <c:pt idx="284">
                  <c:v>-0.25112389873490015</c:v>
                </c:pt>
                <c:pt idx="285">
                  <c:v>-0.25106217545111359</c:v>
                </c:pt>
                <c:pt idx="286">
                  <c:v>-0.25060113590535393</c:v>
                </c:pt>
                <c:pt idx="287">
                  <c:v>-0.2500348357848875</c:v>
                </c:pt>
                <c:pt idx="288">
                  <c:v>-0.25039318522709797</c:v>
                </c:pt>
                <c:pt idx="289">
                  <c:v>-0.25103269881393903</c:v>
                </c:pt>
                <c:pt idx="290">
                  <c:v>-0.25132236454114076</c:v>
                </c:pt>
                <c:pt idx="291">
                  <c:v>-0.25092948147371175</c:v>
                </c:pt>
                <c:pt idx="292">
                  <c:v>-0.25157707996463091</c:v>
                </c:pt>
                <c:pt idx="293">
                  <c:v>-0.25179859342812067</c:v>
                </c:pt>
                <c:pt idx="294">
                  <c:v>-0.2515009970800699</c:v>
                </c:pt>
                <c:pt idx="295">
                  <c:v>-0.24958200608828196</c:v>
                </c:pt>
                <c:pt idx="296">
                  <c:v>-0.24791934537065718</c:v>
                </c:pt>
                <c:pt idx="297">
                  <c:v>-0.24740393320060106</c:v>
                </c:pt>
                <c:pt idx="298">
                  <c:v>-0.24740488262853039</c:v>
                </c:pt>
                <c:pt idx="299">
                  <c:v>-0.24789587511224531</c:v>
                </c:pt>
                <c:pt idx="300">
                  <c:v>-0.2486132945803273</c:v>
                </c:pt>
                <c:pt idx="301">
                  <c:v>-0.24939741249876332</c:v>
                </c:pt>
                <c:pt idx="302">
                  <c:v>-0.25020456439193095</c:v>
                </c:pt>
                <c:pt idx="303">
                  <c:v>-0.25085635566600217</c:v>
                </c:pt>
                <c:pt idx="304">
                  <c:v>-0.25157376590840785</c:v>
                </c:pt>
                <c:pt idx="305">
                  <c:v>-0.25229487690924929</c:v>
                </c:pt>
                <c:pt idx="306">
                  <c:v>-0.25291090643450742</c:v>
                </c:pt>
                <c:pt idx="307">
                  <c:v>-0.25339931579817343</c:v>
                </c:pt>
                <c:pt idx="308">
                  <c:v>-0.25370159030901934</c:v>
                </c:pt>
                <c:pt idx="309">
                  <c:v>-0.25556981168149917</c:v>
                </c:pt>
                <c:pt idx="310">
                  <c:v>-0.25660494902786685</c:v>
                </c:pt>
                <c:pt idx="311">
                  <c:v>-0.25673873420838583</c:v>
                </c:pt>
                <c:pt idx="312">
                  <c:v>-0.25686676570563211</c:v>
                </c:pt>
                <c:pt idx="313">
                  <c:v>-0.25696833565922733</c:v>
                </c:pt>
                <c:pt idx="314">
                  <c:v>-0.25669412599634628</c:v>
                </c:pt>
                <c:pt idx="315">
                  <c:v>-0.25676375389192774</c:v>
                </c:pt>
                <c:pt idx="316">
                  <c:v>-0.25675540912554684</c:v>
                </c:pt>
                <c:pt idx="317">
                  <c:v>-0.25618783116343924</c:v>
                </c:pt>
                <c:pt idx="318">
                  <c:v>-0.25437330016824411</c:v>
                </c:pt>
                <c:pt idx="319">
                  <c:v>-0.2534327822973394</c:v>
                </c:pt>
                <c:pt idx="320">
                  <c:v>-0.25347049230859642</c:v>
                </c:pt>
                <c:pt idx="321">
                  <c:v>-0.2534667063635398</c:v>
                </c:pt>
                <c:pt idx="322">
                  <c:v>-0.25340698672540241</c:v>
                </c:pt>
                <c:pt idx="323">
                  <c:v>-0.25316724982888356</c:v>
                </c:pt>
                <c:pt idx="324">
                  <c:v>-0.25347794609285046</c:v>
                </c:pt>
                <c:pt idx="325">
                  <c:v>-0.25377842756282915</c:v>
                </c:pt>
                <c:pt idx="326">
                  <c:v>-0.25393226290080462</c:v>
                </c:pt>
                <c:pt idx="327">
                  <c:v>-0.25414445710700867</c:v>
                </c:pt>
                <c:pt idx="328">
                  <c:v>-0.25438999588371197</c:v>
                </c:pt>
                <c:pt idx="329">
                  <c:v>-0.25466261001613277</c:v>
                </c:pt>
                <c:pt idx="330">
                  <c:v>-0.25497324681868627</c:v>
                </c:pt>
                <c:pt idx="331">
                  <c:v>-0.25493753526599644</c:v>
                </c:pt>
                <c:pt idx="332">
                  <c:v>-0.25488182284704103</c:v>
                </c:pt>
                <c:pt idx="333">
                  <c:v>-0.2548071195589125</c:v>
                </c:pt>
                <c:pt idx="334">
                  <c:v>-0.25469735974202068</c:v>
                </c:pt>
                <c:pt idx="335">
                  <c:v>-0.25469949616683157</c:v>
                </c:pt>
                <c:pt idx="336">
                  <c:v>-0.25464149731201041</c:v>
                </c:pt>
                <c:pt idx="337">
                  <c:v>-0.25428041086056496</c:v>
                </c:pt>
                <c:pt idx="338">
                  <c:v>-0.25334286906481879</c:v>
                </c:pt>
                <c:pt idx="339">
                  <c:v>-0.25203886450561502</c:v>
                </c:pt>
                <c:pt idx="340">
                  <c:v>-0.25025053585881302</c:v>
                </c:pt>
                <c:pt idx="341">
                  <c:v>-0.24832223125371222</c:v>
                </c:pt>
                <c:pt idx="342">
                  <c:v>-0.24783153605454239</c:v>
                </c:pt>
                <c:pt idx="343">
                  <c:v>-0.24745461802608251</c:v>
                </c:pt>
                <c:pt idx="344">
                  <c:v>-0.24725099769362119</c:v>
                </c:pt>
                <c:pt idx="345">
                  <c:v>-0.24808040015079066</c:v>
                </c:pt>
                <c:pt idx="346">
                  <c:v>-0.24839251879351995</c:v>
                </c:pt>
                <c:pt idx="347">
                  <c:v>-0.24954312723515937</c:v>
                </c:pt>
                <c:pt idx="348">
                  <c:v>-0.25003374476091755</c:v>
                </c:pt>
                <c:pt idx="349">
                  <c:v>-0.25020192855431062</c:v>
                </c:pt>
                <c:pt idx="350">
                  <c:v>-0.25053342535607687</c:v>
                </c:pt>
                <c:pt idx="351">
                  <c:v>-0.25094905999486616</c:v>
                </c:pt>
                <c:pt idx="352">
                  <c:v>-0.25053383488932596</c:v>
                </c:pt>
                <c:pt idx="353">
                  <c:v>-0.25115272324011151</c:v>
                </c:pt>
                <c:pt idx="354">
                  <c:v>-0.25176055595812935</c:v>
                </c:pt>
                <c:pt idx="355">
                  <c:v>-0.2523862800706102</c:v>
                </c:pt>
                <c:pt idx="356">
                  <c:v>-0.25298639632940589</c:v>
                </c:pt>
                <c:pt idx="357">
                  <c:v>-0.25345746864816943</c:v>
                </c:pt>
                <c:pt idx="358">
                  <c:v>-0.25395188719387118</c:v>
                </c:pt>
                <c:pt idx="359">
                  <c:v>-0.25377121177875744</c:v>
                </c:pt>
                <c:pt idx="360">
                  <c:v>-0.25320232866012227</c:v>
                </c:pt>
                <c:pt idx="361">
                  <c:v>-0.25228374723078922</c:v>
                </c:pt>
                <c:pt idx="362">
                  <c:v>-0.25067599682204317</c:v>
                </c:pt>
                <c:pt idx="363">
                  <c:v>-0.24993106791763803</c:v>
                </c:pt>
                <c:pt idx="364">
                  <c:v>-0.24862047164054038</c:v>
                </c:pt>
                <c:pt idx="365">
                  <c:v>-0.24768101569541864</c:v>
                </c:pt>
                <c:pt idx="366">
                  <c:v>-0.24652448408597313</c:v>
                </c:pt>
                <c:pt idx="367">
                  <c:v>-0.24652982841996265</c:v>
                </c:pt>
                <c:pt idx="368">
                  <c:v>-0.24660695421368692</c:v>
                </c:pt>
                <c:pt idx="369">
                  <c:v>-0.24676635575576356</c:v>
                </c:pt>
                <c:pt idx="370">
                  <c:v>-0.24734843969544909</c:v>
                </c:pt>
                <c:pt idx="371">
                  <c:v>-0.24820910270725341</c:v>
                </c:pt>
                <c:pt idx="372">
                  <c:v>-0.24986615487540875</c:v>
                </c:pt>
                <c:pt idx="373">
                  <c:v>-0.25098812941001525</c:v>
                </c:pt>
                <c:pt idx="374">
                  <c:v>-0.25239152328126535</c:v>
                </c:pt>
                <c:pt idx="375">
                  <c:v>-0.25415849219669323</c:v>
                </c:pt>
                <c:pt idx="376">
                  <c:v>-0.25614638513511323</c:v>
                </c:pt>
                <c:pt idx="377">
                  <c:v>-0.25811159012433033</c:v>
                </c:pt>
                <c:pt idx="378">
                  <c:v>-0.26016117161840768</c:v>
                </c:pt>
                <c:pt idx="379">
                  <c:v>-0.26208071968676006</c:v>
                </c:pt>
                <c:pt idx="380">
                  <c:v>-0.26310932985133229</c:v>
                </c:pt>
                <c:pt idx="381">
                  <c:v>-0.26386574301007365</c:v>
                </c:pt>
                <c:pt idx="382">
                  <c:v>-0.26428459027078716</c:v>
                </c:pt>
                <c:pt idx="383">
                  <c:v>-0.26442030748450585</c:v>
                </c:pt>
                <c:pt idx="384">
                  <c:v>-0.26441560994064839</c:v>
                </c:pt>
                <c:pt idx="385">
                  <c:v>-0.26415023269039839</c:v>
                </c:pt>
                <c:pt idx="386">
                  <c:v>-0.26365843771429026</c:v>
                </c:pt>
                <c:pt idx="387">
                  <c:v>-0.26319862372083486</c:v>
                </c:pt>
                <c:pt idx="388">
                  <c:v>-0.26270219744936069</c:v>
                </c:pt>
                <c:pt idx="389">
                  <c:v>-0.26239413441593823</c:v>
                </c:pt>
                <c:pt idx="390">
                  <c:v>-0.2623041131711904</c:v>
                </c:pt>
                <c:pt idx="391">
                  <c:v>-0.2621141927741662</c:v>
                </c:pt>
                <c:pt idx="392">
                  <c:v>-0.26211965318897712</c:v>
                </c:pt>
                <c:pt idx="393">
                  <c:v>-0.26154848096756761</c:v>
                </c:pt>
                <c:pt idx="394">
                  <c:v>-0.26082654070490313</c:v>
                </c:pt>
                <c:pt idx="395">
                  <c:v>-0.25915946832111608</c:v>
                </c:pt>
                <c:pt idx="396">
                  <c:v>-0.25751147034001581</c:v>
                </c:pt>
                <c:pt idx="397">
                  <c:v>-0.25582012887545774</c:v>
                </c:pt>
                <c:pt idx="398">
                  <c:v>-0.25472194326195774</c:v>
                </c:pt>
                <c:pt idx="399">
                  <c:v>-0.25399366905670079</c:v>
                </c:pt>
                <c:pt idx="400">
                  <c:v>-0.25331718595018499</c:v>
                </c:pt>
                <c:pt idx="401">
                  <c:v>-0.25365402472007004</c:v>
                </c:pt>
                <c:pt idx="402">
                  <c:v>-0.25631724994457195</c:v>
                </c:pt>
                <c:pt idx="403">
                  <c:v>-0.25908462216099443</c:v>
                </c:pt>
                <c:pt idx="404">
                  <c:v>-0.26054618726347634</c:v>
                </c:pt>
                <c:pt idx="405">
                  <c:v>-0.26186561119259844</c:v>
                </c:pt>
                <c:pt idx="406">
                  <c:v>-0.26143478501471579</c:v>
                </c:pt>
                <c:pt idx="407">
                  <c:v>-0.26061956699284333</c:v>
                </c:pt>
                <c:pt idx="408">
                  <c:v>-0.25919571594324725</c:v>
                </c:pt>
                <c:pt idx="409">
                  <c:v>-0.25700591730762379</c:v>
                </c:pt>
                <c:pt idx="410">
                  <c:v>-0.25496927078678228</c:v>
                </c:pt>
                <c:pt idx="411">
                  <c:v>-0.25273726547608005</c:v>
                </c:pt>
                <c:pt idx="412">
                  <c:v>-0.25043914277468199</c:v>
                </c:pt>
                <c:pt idx="413">
                  <c:v>-0.24834046578203339</c:v>
                </c:pt>
                <c:pt idx="414">
                  <c:v>-0.24739686076598846</c:v>
                </c:pt>
                <c:pt idx="415">
                  <c:v>-0.2494612438357017</c:v>
                </c:pt>
                <c:pt idx="416">
                  <c:v>-0.2587365012838701</c:v>
                </c:pt>
                <c:pt idx="417">
                  <c:v>-0.26210462583071997</c:v>
                </c:pt>
                <c:pt idx="418">
                  <c:v>-0.26196203570915488</c:v>
                </c:pt>
                <c:pt idx="419">
                  <c:v>-0.26196770817297976</c:v>
                </c:pt>
                <c:pt idx="420">
                  <c:v>-0.26252938626583472</c:v>
                </c:pt>
                <c:pt idx="421">
                  <c:v>-0.26261736039433031</c:v>
                </c:pt>
                <c:pt idx="422">
                  <c:v>-0.26259733589669215</c:v>
                </c:pt>
                <c:pt idx="423">
                  <c:v>-0.26246022501414634</c:v>
                </c:pt>
                <c:pt idx="424">
                  <c:v>-0.26249069693009719</c:v>
                </c:pt>
                <c:pt idx="425">
                  <c:v>-0.26338062670680423</c:v>
                </c:pt>
                <c:pt idx="426">
                  <c:v>-0.26441538898670425</c:v>
                </c:pt>
                <c:pt idx="427">
                  <c:v>-0.26440784520602589</c:v>
                </c:pt>
                <c:pt idx="428">
                  <c:v>-0.26422792498528541</c:v>
                </c:pt>
                <c:pt idx="429">
                  <c:v>-0.26433102568833416</c:v>
                </c:pt>
                <c:pt idx="430">
                  <c:v>-0.26439198688437593</c:v>
                </c:pt>
                <c:pt idx="431">
                  <c:v>-0.2649399875834223</c:v>
                </c:pt>
                <c:pt idx="432">
                  <c:v>-0.26543633923313503</c:v>
                </c:pt>
                <c:pt idx="433">
                  <c:v>-0.26605417611461446</c:v>
                </c:pt>
                <c:pt idx="434">
                  <c:v>-0.26672325616528703</c:v>
                </c:pt>
                <c:pt idx="435">
                  <c:v>-0.26741280033957032</c:v>
                </c:pt>
                <c:pt idx="436">
                  <c:v>-0.26810674823706754</c:v>
                </c:pt>
                <c:pt idx="437">
                  <c:v>-0.26834380471972041</c:v>
                </c:pt>
                <c:pt idx="438">
                  <c:v>-0.26839271868672765</c:v>
                </c:pt>
                <c:pt idx="439">
                  <c:v>-0.26822385737092402</c:v>
                </c:pt>
                <c:pt idx="440">
                  <c:v>-0.26974104187198061</c:v>
                </c:pt>
                <c:pt idx="441">
                  <c:v>-0.26928085611338887</c:v>
                </c:pt>
                <c:pt idx="442">
                  <c:v>-0.26944940529315126</c:v>
                </c:pt>
                <c:pt idx="443">
                  <c:v>-0.26941375296834369</c:v>
                </c:pt>
                <c:pt idx="444">
                  <c:v>-0.26895799655675678</c:v>
                </c:pt>
                <c:pt idx="445">
                  <c:v>-0.26827593590412063</c:v>
                </c:pt>
                <c:pt idx="446">
                  <c:v>-0.26793778493615455</c:v>
                </c:pt>
                <c:pt idx="447">
                  <c:v>-0.26785025916388483</c:v>
                </c:pt>
                <c:pt idx="448">
                  <c:v>-0.2674403550877511</c:v>
                </c:pt>
                <c:pt idx="449">
                  <c:v>-0.266689213196384</c:v>
                </c:pt>
                <c:pt idx="450">
                  <c:v>-0.26721038857184171</c:v>
                </c:pt>
                <c:pt idx="451">
                  <c:v>-0.26733482694954019</c:v>
                </c:pt>
                <c:pt idx="452">
                  <c:v>-0.26772242265139123</c:v>
                </c:pt>
                <c:pt idx="453">
                  <c:v>-0.26772329064454636</c:v>
                </c:pt>
                <c:pt idx="454">
                  <c:v>-0.2677036945124992</c:v>
                </c:pt>
                <c:pt idx="455">
                  <c:v>-0.26754108031072538</c:v>
                </c:pt>
                <c:pt idx="456">
                  <c:v>-0.26705608709025158</c:v>
                </c:pt>
                <c:pt idx="457">
                  <c:v>-0.26643230424969638</c:v>
                </c:pt>
                <c:pt idx="458">
                  <c:v>-0.26534111998986831</c:v>
                </c:pt>
                <c:pt idx="459">
                  <c:v>-0.26381144486184649</c:v>
                </c:pt>
                <c:pt idx="460">
                  <c:v>-0.26173460632936174</c:v>
                </c:pt>
                <c:pt idx="461">
                  <c:v>-0.26199345296726589</c:v>
                </c:pt>
                <c:pt idx="462">
                  <c:v>-0.26239568317009671</c:v>
                </c:pt>
                <c:pt idx="463">
                  <c:v>-0.26233641163280602</c:v>
                </c:pt>
                <c:pt idx="464">
                  <c:v>-0.26108423975544331</c:v>
                </c:pt>
                <c:pt idx="465">
                  <c:v>-0.26047670716851268</c:v>
                </c:pt>
                <c:pt idx="466">
                  <c:v>-0.26051581860624778</c:v>
                </c:pt>
                <c:pt idx="467">
                  <c:v>-0.26077463852140431</c:v>
                </c:pt>
                <c:pt idx="468">
                  <c:v>-0.2604135525263428</c:v>
                </c:pt>
                <c:pt idx="469">
                  <c:v>-0.2604552690734111</c:v>
                </c:pt>
                <c:pt idx="470">
                  <c:v>-0.26109161257505092</c:v>
                </c:pt>
                <c:pt idx="471">
                  <c:v>-0.26151413172380783</c:v>
                </c:pt>
                <c:pt idx="472">
                  <c:v>-0.26008485339656418</c:v>
                </c:pt>
                <c:pt idx="473">
                  <c:v>-0.25573733677909949</c:v>
                </c:pt>
                <c:pt idx="474">
                  <c:v>-0.25329938762386528</c:v>
                </c:pt>
                <c:pt idx="475">
                  <c:v>-0.25196580257296053</c:v>
                </c:pt>
                <c:pt idx="476">
                  <c:v>-0.25276794719607798</c:v>
                </c:pt>
                <c:pt idx="477">
                  <c:v>-0.25388554210305997</c:v>
                </c:pt>
                <c:pt idx="478">
                  <c:v>-0.25510905357851388</c:v>
                </c:pt>
                <c:pt idx="479">
                  <c:v>-0.25688964742635506</c:v>
                </c:pt>
                <c:pt idx="480">
                  <c:v>-0.25859632543370603</c:v>
                </c:pt>
                <c:pt idx="481">
                  <c:v>-0.26079574698427549</c:v>
                </c:pt>
                <c:pt idx="482">
                  <c:v>-0.26305694379664113</c:v>
                </c:pt>
                <c:pt idx="483">
                  <c:v>-0.2655200789945088</c:v>
                </c:pt>
                <c:pt idx="484">
                  <c:v>-0.26729820218877043</c:v>
                </c:pt>
                <c:pt idx="485">
                  <c:v>-0.26963629812668122</c:v>
                </c:pt>
                <c:pt idx="486">
                  <c:v>-0.27173942363699316</c:v>
                </c:pt>
                <c:pt idx="487">
                  <c:v>-0.2730991038970404</c:v>
                </c:pt>
                <c:pt idx="488">
                  <c:v>-0.27417733976881009</c:v>
                </c:pt>
                <c:pt idx="489">
                  <c:v>-0.27474131449245431</c:v>
                </c:pt>
                <c:pt idx="490">
                  <c:v>-0.27500411949523679</c:v>
                </c:pt>
                <c:pt idx="491">
                  <c:v>-0.27497500547236708</c:v>
                </c:pt>
                <c:pt idx="492">
                  <c:v>-0.27435383973780669</c:v>
                </c:pt>
                <c:pt idx="493">
                  <c:v>-0.27415727261092609</c:v>
                </c:pt>
                <c:pt idx="494">
                  <c:v>-0.27243708913668863</c:v>
                </c:pt>
                <c:pt idx="495">
                  <c:v>-0.27183188822166104</c:v>
                </c:pt>
                <c:pt idx="496">
                  <c:v>-0.2721889774883236</c:v>
                </c:pt>
                <c:pt idx="497">
                  <c:v>-0.27300158369720312</c:v>
                </c:pt>
                <c:pt idx="498">
                  <c:v>-0.27356546127059655</c:v>
                </c:pt>
                <c:pt idx="499">
                  <c:v>-0.27426872845442651</c:v>
                </c:pt>
                <c:pt idx="500">
                  <c:v>-0.27545578417694799</c:v>
                </c:pt>
                <c:pt idx="501">
                  <c:v>-0.27639579684555693</c:v>
                </c:pt>
                <c:pt idx="502">
                  <c:v>-0.27673025137207452</c:v>
                </c:pt>
                <c:pt idx="503">
                  <c:v>-0.27723593759388615</c:v>
                </c:pt>
                <c:pt idx="504">
                  <c:v>-0.27790179798280629</c:v>
                </c:pt>
                <c:pt idx="505">
                  <c:v>-0.27805517790198103</c:v>
                </c:pt>
                <c:pt idx="506">
                  <c:v>-0.27832959140045954</c:v>
                </c:pt>
                <c:pt idx="507">
                  <c:v>-0.27920120049896757</c:v>
                </c:pt>
                <c:pt idx="508">
                  <c:v>-0.2801209272088675</c:v>
                </c:pt>
                <c:pt idx="509">
                  <c:v>-0.28090593221879778</c:v>
                </c:pt>
                <c:pt idx="510">
                  <c:v>-0.28106175084427693</c:v>
                </c:pt>
                <c:pt idx="511">
                  <c:v>-0.28171459735031584</c:v>
                </c:pt>
                <c:pt idx="512">
                  <c:v>-0.28200381300360011</c:v>
                </c:pt>
                <c:pt idx="513">
                  <c:v>-0.28105425111613613</c:v>
                </c:pt>
                <c:pt idx="514">
                  <c:v>-0.27919786671889707</c:v>
                </c:pt>
                <c:pt idx="515">
                  <c:v>-0.27843593763662283</c:v>
                </c:pt>
                <c:pt idx="516">
                  <c:v>-0.27630291685914393</c:v>
                </c:pt>
                <c:pt idx="517">
                  <c:v>-0.27611711679090789</c:v>
                </c:pt>
                <c:pt idx="518">
                  <c:v>-0.27679365524709876</c:v>
                </c:pt>
                <c:pt idx="519">
                  <c:v>-0.27819240786067673</c:v>
                </c:pt>
                <c:pt idx="520">
                  <c:v>-0.27974943351787629</c:v>
                </c:pt>
                <c:pt idx="521">
                  <c:v>-0.281257603091699</c:v>
                </c:pt>
                <c:pt idx="522">
                  <c:v>-0.28322131040451776</c:v>
                </c:pt>
                <c:pt idx="523">
                  <c:v>-0.28579096857493824</c:v>
                </c:pt>
                <c:pt idx="524">
                  <c:v>-0.28799214595346173</c:v>
                </c:pt>
                <c:pt idx="525">
                  <c:v>-0.29025783953889739</c:v>
                </c:pt>
                <c:pt idx="526">
                  <c:v>-0.29328666206232162</c:v>
                </c:pt>
                <c:pt idx="527">
                  <c:v>-0.2960648894011656</c:v>
                </c:pt>
                <c:pt idx="528">
                  <c:v>-0.29886731407731465</c:v>
                </c:pt>
                <c:pt idx="529">
                  <c:v>-0.30124666511081477</c:v>
                </c:pt>
                <c:pt idx="530">
                  <c:v>-0.3034742303703506</c:v>
                </c:pt>
                <c:pt idx="531">
                  <c:v>-0.3053041796329044</c:v>
                </c:pt>
                <c:pt idx="532">
                  <c:v>-0.30489736605848206</c:v>
                </c:pt>
                <c:pt idx="533">
                  <c:v>-0.30337790217692534</c:v>
                </c:pt>
                <c:pt idx="534">
                  <c:v>-0.30218974153514944</c:v>
                </c:pt>
                <c:pt idx="535">
                  <c:v>-0.30353631469065079</c:v>
                </c:pt>
                <c:pt idx="536">
                  <c:v>-0.3043541588178576</c:v>
                </c:pt>
                <c:pt idx="537">
                  <c:v>-0.30468145861680829</c:v>
                </c:pt>
                <c:pt idx="538">
                  <c:v>-0.30510135415584883</c:v>
                </c:pt>
                <c:pt idx="539">
                  <c:v>-0.3059713999183834</c:v>
                </c:pt>
                <c:pt idx="540">
                  <c:v>-0.30666541016205839</c:v>
                </c:pt>
                <c:pt idx="541">
                  <c:v>-0.30663429146232035</c:v>
                </c:pt>
                <c:pt idx="542">
                  <c:v>-0.30523778962582454</c:v>
                </c:pt>
                <c:pt idx="543">
                  <c:v>-0.30545660513863326</c:v>
                </c:pt>
                <c:pt idx="544">
                  <c:v>-0.30492330438267873</c:v>
                </c:pt>
                <c:pt idx="545">
                  <c:v>-0.30481641673151383</c:v>
                </c:pt>
                <c:pt idx="546">
                  <c:v>-0.30481791771389227</c:v>
                </c:pt>
                <c:pt idx="547">
                  <c:v>-0.30490857172260138</c:v>
                </c:pt>
                <c:pt idx="548">
                  <c:v>-0.30500884005529816</c:v>
                </c:pt>
                <c:pt idx="549">
                  <c:v>-0.3047245674846909</c:v>
                </c:pt>
                <c:pt idx="550">
                  <c:v>-0.30444172806125641</c:v>
                </c:pt>
                <c:pt idx="551">
                  <c:v>-0.3041620963545888</c:v>
                </c:pt>
                <c:pt idx="552">
                  <c:v>-0.30331668427375796</c:v>
                </c:pt>
                <c:pt idx="553">
                  <c:v>-0.30253882217225325</c:v>
                </c:pt>
                <c:pt idx="554">
                  <c:v>-0.30211871615111757</c:v>
                </c:pt>
                <c:pt idx="555">
                  <c:v>-0.30351472613294644</c:v>
                </c:pt>
                <c:pt idx="556">
                  <c:v>-0.31146983834048031</c:v>
                </c:pt>
                <c:pt idx="557">
                  <c:v>-0.31250008738706392</c:v>
                </c:pt>
                <c:pt idx="558">
                  <c:v>-0.3125559202773131</c:v>
                </c:pt>
                <c:pt idx="559">
                  <c:v>-0.31256840449379453</c:v>
                </c:pt>
                <c:pt idx="560">
                  <c:v>-0.3122022024625497</c:v>
                </c:pt>
                <c:pt idx="561">
                  <c:v>-0.31190263747790165</c:v>
                </c:pt>
                <c:pt idx="562">
                  <c:v>-0.31194383861314695</c:v>
                </c:pt>
                <c:pt idx="563">
                  <c:v>-0.31138673775467007</c:v>
                </c:pt>
                <c:pt idx="564">
                  <c:v>-0.30969344038934277</c:v>
                </c:pt>
                <c:pt idx="565">
                  <c:v>-0.30698359290049276</c:v>
                </c:pt>
                <c:pt idx="566">
                  <c:v>-0.30555891781179439</c:v>
                </c:pt>
                <c:pt idx="567">
                  <c:v>-0.30684705610707436</c:v>
                </c:pt>
                <c:pt idx="568">
                  <c:v>-0.30753092670045401</c:v>
                </c:pt>
                <c:pt idx="569">
                  <c:v>-0.30750455002895627</c:v>
                </c:pt>
                <c:pt idx="570">
                  <c:v>-0.30749947049536952</c:v>
                </c:pt>
                <c:pt idx="571">
                  <c:v>-0.30751937892109305</c:v>
                </c:pt>
                <c:pt idx="572">
                  <c:v>-0.307244107503093</c:v>
                </c:pt>
                <c:pt idx="573">
                  <c:v>-0.3074343071130658</c:v>
                </c:pt>
                <c:pt idx="574">
                  <c:v>-0.3071548683657454</c:v>
                </c:pt>
                <c:pt idx="575">
                  <c:v>-0.30506239349184772</c:v>
                </c:pt>
                <c:pt idx="576">
                  <c:v>-0.30319880828166812</c:v>
                </c:pt>
                <c:pt idx="577">
                  <c:v>-0.30216725159071289</c:v>
                </c:pt>
                <c:pt idx="578">
                  <c:v>-0.30326152011690755</c:v>
                </c:pt>
                <c:pt idx="579">
                  <c:v>-0.30359929446604328</c:v>
                </c:pt>
                <c:pt idx="580">
                  <c:v>-0.30230477205298323</c:v>
                </c:pt>
                <c:pt idx="581">
                  <c:v>-0.30178738910198566</c:v>
                </c:pt>
                <c:pt idx="582">
                  <c:v>-0.30171251344241173</c:v>
                </c:pt>
                <c:pt idx="583">
                  <c:v>-0.30157404451309289</c:v>
                </c:pt>
                <c:pt idx="584">
                  <c:v>-0.30073618851547013</c:v>
                </c:pt>
                <c:pt idx="585">
                  <c:v>-0.30033543178581462</c:v>
                </c:pt>
                <c:pt idx="586">
                  <c:v>-0.29948549532496754</c:v>
                </c:pt>
                <c:pt idx="587">
                  <c:v>-0.29800773222679433</c:v>
                </c:pt>
                <c:pt idx="588">
                  <c:v>-0.29886703717592761</c:v>
                </c:pt>
                <c:pt idx="589">
                  <c:v>-0.29860495402461246</c:v>
                </c:pt>
                <c:pt idx="590">
                  <c:v>-0.29952701178855845</c:v>
                </c:pt>
                <c:pt idx="591">
                  <c:v>-0.29987533309743086</c:v>
                </c:pt>
                <c:pt idx="592">
                  <c:v>-0.29993401688698995</c:v>
                </c:pt>
                <c:pt idx="593">
                  <c:v>-0.2995003673167681</c:v>
                </c:pt>
                <c:pt idx="594">
                  <c:v>-0.29885128594592619</c:v>
                </c:pt>
                <c:pt idx="595">
                  <c:v>-0.29754559833389399</c:v>
                </c:pt>
                <c:pt idx="596">
                  <c:v>-0.29650165514174354</c:v>
                </c:pt>
                <c:pt idx="597">
                  <c:v>-0.29535871534350533</c:v>
                </c:pt>
                <c:pt idx="598">
                  <c:v>-0.29419147355868708</c:v>
                </c:pt>
                <c:pt idx="599">
                  <c:v>-0.29299972152597453</c:v>
                </c:pt>
                <c:pt idx="600">
                  <c:v>-0.29129966251127598</c:v>
                </c:pt>
                <c:pt idx="601">
                  <c:v>-0.28992217644903895</c:v>
                </c:pt>
                <c:pt idx="602">
                  <c:v>-0.29029046112286483</c:v>
                </c:pt>
                <c:pt idx="603">
                  <c:v>-0.29731600682747011</c:v>
                </c:pt>
                <c:pt idx="604">
                  <c:v>-0.30024840547166404</c:v>
                </c:pt>
                <c:pt idx="605">
                  <c:v>-0.30005982324845304</c:v>
                </c:pt>
                <c:pt idx="606">
                  <c:v>-0.29872342634009236</c:v>
                </c:pt>
                <c:pt idx="607">
                  <c:v>-0.29730716734328971</c:v>
                </c:pt>
                <c:pt idx="608">
                  <c:v>-0.29600783410892223</c:v>
                </c:pt>
                <c:pt idx="609">
                  <c:v>-0.29532583452209865</c:v>
                </c:pt>
                <c:pt idx="610">
                  <c:v>-0.29468433748999528</c:v>
                </c:pt>
                <c:pt idx="611">
                  <c:v>-0.29582367886613997</c:v>
                </c:pt>
                <c:pt idx="612">
                  <c:v>-0.29984912383625206</c:v>
                </c:pt>
                <c:pt idx="613">
                  <c:v>-0.30186695045412287</c:v>
                </c:pt>
                <c:pt idx="614">
                  <c:v>-0.30303439897364903</c:v>
                </c:pt>
                <c:pt idx="615">
                  <c:v>-0.30310574373260979</c:v>
                </c:pt>
                <c:pt idx="616">
                  <c:v>-0.30315389278981597</c:v>
                </c:pt>
                <c:pt idx="617">
                  <c:v>-0.30301523873201425</c:v>
                </c:pt>
                <c:pt idx="618">
                  <c:v>-0.30334010583487447</c:v>
                </c:pt>
                <c:pt idx="619">
                  <c:v>-0.30327656196924008</c:v>
                </c:pt>
                <c:pt idx="620">
                  <c:v>-0.30324346092101645</c:v>
                </c:pt>
                <c:pt idx="621">
                  <c:v>-0.30323880182584068</c:v>
                </c:pt>
                <c:pt idx="622">
                  <c:v>-0.30328638533773017</c:v>
                </c:pt>
                <c:pt idx="623">
                  <c:v>-0.30270632485273613</c:v>
                </c:pt>
                <c:pt idx="624">
                  <c:v>-0.3028093529664469</c:v>
                </c:pt>
                <c:pt idx="625">
                  <c:v>-0.30358902571240604</c:v>
                </c:pt>
                <c:pt idx="626">
                  <c:v>-0.30418248592704067</c:v>
                </c:pt>
                <c:pt idx="627">
                  <c:v>-0.30446146764378362</c:v>
                </c:pt>
                <c:pt idx="628">
                  <c:v>-0.30442046993686672</c:v>
                </c:pt>
                <c:pt idx="629">
                  <c:v>-0.30443235417163911</c:v>
                </c:pt>
                <c:pt idx="630">
                  <c:v>-0.30439195458809953</c:v>
                </c:pt>
                <c:pt idx="631">
                  <c:v>-0.30440483077851799</c:v>
                </c:pt>
                <c:pt idx="632">
                  <c:v>-0.30448852877636656</c:v>
                </c:pt>
                <c:pt idx="633">
                  <c:v>-0.30609889468628942</c:v>
                </c:pt>
                <c:pt idx="634">
                  <c:v>-0.30625781521262208</c:v>
                </c:pt>
                <c:pt idx="635">
                  <c:v>-0.30629548407185347</c:v>
                </c:pt>
                <c:pt idx="636">
                  <c:v>-0.3064567680323978</c:v>
                </c:pt>
                <c:pt idx="637">
                  <c:v>-0.30642530218059844</c:v>
                </c:pt>
                <c:pt idx="638">
                  <c:v>-0.30601328330382105</c:v>
                </c:pt>
                <c:pt idx="639">
                  <c:v>-0.30542336540770265</c:v>
                </c:pt>
                <c:pt idx="640">
                  <c:v>-0.30446318009450979</c:v>
                </c:pt>
                <c:pt idx="641">
                  <c:v>-0.30353274824503262</c:v>
                </c:pt>
                <c:pt idx="642">
                  <c:v>-0.30259428889216061</c:v>
                </c:pt>
                <c:pt idx="643">
                  <c:v>-0.30149547363270202</c:v>
                </c:pt>
                <c:pt idx="644">
                  <c:v>-0.29975394133745059</c:v>
                </c:pt>
                <c:pt idx="645">
                  <c:v>-0.29674501985454016</c:v>
                </c:pt>
                <c:pt idx="646">
                  <c:v>-0.2932406936317129</c:v>
                </c:pt>
                <c:pt idx="647">
                  <c:v>-0.29049361701215276</c:v>
                </c:pt>
                <c:pt idx="648">
                  <c:v>-0.28770922665438997</c:v>
                </c:pt>
                <c:pt idx="649">
                  <c:v>-0.28532862851246682</c:v>
                </c:pt>
                <c:pt idx="650">
                  <c:v>-0.28447444534633426</c:v>
                </c:pt>
                <c:pt idx="651">
                  <c:v>-0.28481734156429911</c:v>
                </c:pt>
                <c:pt idx="652">
                  <c:v>-0.28482228947205901</c:v>
                </c:pt>
                <c:pt idx="653">
                  <c:v>-0.28435582256996955</c:v>
                </c:pt>
                <c:pt idx="654">
                  <c:v>-0.2844486668049987</c:v>
                </c:pt>
                <c:pt idx="655">
                  <c:v>-0.28502480954657261</c:v>
                </c:pt>
                <c:pt idx="656">
                  <c:v>-0.28484021612270621</c:v>
                </c:pt>
                <c:pt idx="657">
                  <c:v>-0.2847059466138932</c:v>
                </c:pt>
                <c:pt idx="658">
                  <c:v>-0.28460535235903756</c:v>
                </c:pt>
                <c:pt idx="659">
                  <c:v>-0.28464094214159175</c:v>
                </c:pt>
                <c:pt idx="660">
                  <c:v>-0.28456554059656819</c:v>
                </c:pt>
                <c:pt idx="661">
                  <c:v>-0.28434221501851759</c:v>
                </c:pt>
                <c:pt idx="662">
                  <c:v>-0.28371176937857473</c:v>
                </c:pt>
                <c:pt idx="663">
                  <c:v>-0.2829771146860855</c:v>
                </c:pt>
                <c:pt idx="664">
                  <c:v>-0.28272072758657135</c:v>
                </c:pt>
                <c:pt idx="665">
                  <c:v>-0.28248353535906906</c:v>
                </c:pt>
                <c:pt idx="666">
                  <c:v>-0.28238442458586438</c:v>
                </c:pt>
                <c:pt idx="667">
                  <c:v>-0.28232687876196677</c:v>
                </c:pt>
                <c:pt idx="668">
                  <c:v>-0.28226210637916732</c:v>
                </c:pt>
                <c:pt idx="669">
                  <c:v>-0.28300027070964406</c:v>
                </c:pt>
                <c:pt idx="670">
                  <c:v>-0.28289854548363991</c:v>
                </c:pt>
                <c:pt idx="671">
                  <c:v>-0.28243032907614152</c:v>
                </c:pt>
                <c:pt idx="672">
                  <c:v>-0.28251785039658051</c:v>
                </c:pt>
                <c:pt idx="673">
                  <c:v>-0.2842496987431441</c:v>
                </c:pt>
                <c:pt idx="674">
                  <c:v>-0.28444360873054841</c:v>
                </c:pt>
                <c:pt idx="675">
                  <c:v>-0.28443610188702451</c:v>
                </c:pt>
                <c:pt idx="676">
                  <c:v>-0.28452504735603357</c:v>
                </c:pt>
                <c:pt idx="677">
                  <c:v>-0.28451120252062073</c:v>
                </c:pt>
                <c:pt idx="678">
                  <c:v>-0.28456032845356677</c:v>
                </c:pt>
                <c:pt idx="679">
                  <c:v>-0.28437111418284633</c:v>
                </c:pt>
                <c:pt idx="680">
                  <c:v>-0.28449534655271258</c:v>
                </c:pt>
                <c:pt idx="681">
                  <c:v>-0.28435133674277124</c:v>
                </c:pt>
                <c:pt idx="682">
                  <c:v>-0.28542979667301033</c:v>
                </c:pt>
                <c:pt idx="683">
                  <c:v>-0.28546425474734288</c:v>
                </c:pt>
                <c:pt idx="684">
                  <c:v>-0.28589894855560138</c:v>
                </c:pt>
                <c:pt idx="685">
                  <c:v>-0.28588809611512367</c:v>
                </c:pt>
                <c:pt idx="686">
                  <c:v>-0.28592343547126731</c:v>
                </c:pt>
                <c:pt idx="687">
                  <c:v>-0.28615057548163375</c:v>
                </c:pt>
                <c:pt idx="688">
                  <c:v>-0.28601407278090751</c:v>
                </c:pt>
                <c:pt idx="689">
                  <c:v>-0.28592443207672175</c:v>
                </c:pt>
                <c:pt idx="690">
                  <c:v>-0.28511272083756456</c:v>
                </c:pt>
                <c:pt idx="691">
                  <c:v>-0.28428787303060382</c:v>
                </c:pt>
                <c:pt idx="692">
                  <c:v>-0.28345468300477927</c:v>
                </c:pt>
                <c:pt idx="693">
                  <c:v>-0.27955872430851353</c:v>
                </c:pt>
                <c:pt idx="694">
                  <c:v>-0.27699487179593962</c:v>
                </c:pt>
                <c:pt idx="695">
                  <c:v>-0.27684243599184555</c:v>
                </c:pt>
                <c:pt idx="696">
                  <c:v>-0.28493395364000984</c:v>
                </c:pt>
                <c:pt idx="697">
                  <c:v>-0.29107894047084987</c:v>
                </c:pt>
                <c:pt idx="698">
                  <c:v>-0.2905911672779774</c:v>
                </c:pt>
                <c:pt idx="699">
                  <c:v>-0.29029638233039229</c:v>
                </c:pt>
                <c:pt idx="700">
                  <c:v>-0.29028064246472773</c:v>
                </c:pt>
                <c:pt idx="701">
                  <c:v>-0.29005409157677525</c:v>
                </c:pt>
                <c:pt idx="702">
                  <c:v>-0.28986206150686028</c:v>
                </c:pt>
                <c:pt idx="703">
                  <c:v>-0.28955548931398672</c:v>
                </c:pt>
                <c:pt idx="704">
                  <c:v>-0.28975494304697241</c:v>
                </c:pt>
                <c:pt idx="705">
                  <c:v>-0.29695766160192</c:v>
                </c:pt>
                <c:pt idx="706">
                  <c:v>-0.30567583083339123</c:v>
                </c:pt>
                <c:pt idx="707">
                  <c:v>-0.3092661003133394</c:v>
                </c:pt>
                <c:pt idx="708">
                  <c:v>-0.31093527020605422</c:v>
                </c:pt>
                <c:pt idx="709">
                  <c:v>-0.31180211726037249</c:v>
                </c:pt>
                <c:pt idx="710">
                  <c:v>-0.31053851717014114</c:v>
                </c:pt>
                <c:pt idx="711">
                  <c:v>-0.30747143188243192</c:v>
                </c:pt>
                <c:pt idx="712">
                  <c:v>-0.30320665629363247</c:v>
                </c:pt>
                <c:pt idx="713">
                  <c:v>-0.29893598359756779</c:v>
                </c:pt>
                <c:pt idx="714">
                  <c:v>-0.29466061292998125</c:v>
                </c:pt>
                <c:pt idx="715">
                  <c:v>-0.29004863688167259</c:v>
                </c:pt>
                <c:pt idx="716">
                  <c:v>-0.28533902054120547</c:v>
                </c:pt>
                <c:pt idx="717">
                  <c:v>-0.28069969045945969</c:v>
                </c:pt>
                <c:pt idx="718">
                  <c:v>-0.27730442602554156</c:v>
                </c:pt>
                <c:pt idx="719">
                  <c:v>-0.27687691371231782</c:v>
                </c:pt>
                <c:pt idx="720">
                  <c:v>-0.28927638957129698</c:v>
                </c:pt>
                <c:pt idx="721">
                  <c:v>-0.29764293319874396</c:v>
                </c:pt>
                <c:pt idx="722">
                  <c:v>-0.29926415718057237</c:v>
                </c:pt>
                <c:pt idx="723">
                  <c:v>-0.29935721967073942</c:v>
                </c:pt>
                <c:pt idx="724">
                  <c:v>-0.30079775606311515</c:v>
                </c:pt>
                <c:pt idx="725">
                  <c:v>-0.30355632049579245</c:v>
                </c:pt>
                <c:pt idx="726">
                  <c:v>-0.30417001993801107</c:v>
                </c:pt>
                <c:pt idx="727">
                  <c:v>-0.30531949193290603</c:v>
                </c:pt>
                <c:pt idx="728">
                  <c:v>-0.30758380928155798</c:v>
                </c:pt>
                <c:pt idx="729">
                  <c:v>-0.30909945229800234</c:v>
                </c:pt>
                <c:pt idx="730">
                  <c:v>-0.30649747374887043</c:v>
                </c:pt>
                <c:pt idx="731">
                  <c:v>-0.30583427622452947</c:v>
                </c:pt>
                <c:pt idx="732">
                  <c:v>-0.30566996373156918</c:v>
                </c:pt>
                <c:pt idx="733">
                  <c:v>-0.30584380024286822</c:v>
                </c:pt>
                <c:pt idx="734">
                  <c:v>-0.30717083268612383</c:v>
                </c:pt>
                <c:pt idx="735">
                  <c:v>-0.30892334793711629</c:v>
                </c:pt>
                <c:pt idx="736">
                  <c:v>-0.31269258972288683</c:v>
                </c:pt>
                <c:pt idx="737">
                  <c:v>-0.31609485327131354</c:v>
                </c:pt>
                <c:pt idx="738">
                  <c:v>-0.31998782079537602</c:v>
                </c:pt>
                <c:pt idx="739">
                  <c:v>-0.3240085178191095</c:v>
                </c:pt>
                <c:pt idx="740">
                  <c:v>-0.32632675063213357</c:v>
                </c:pt>
                <c:pt idx="741">
                  <c:v>-0.32799348573198145</c:v>
                </c:pt>
                <c:pt idx="742">
                  <c:v>-0.32767890636462571</c:v>
                </c:pt>
                <c:pt idx="743">
                  <c:v>-0.32801307676054253</c:v>
                </c:pt>
                <c:pt idx="744">
                  <c:v>-0.32686399468208432</c:v>
                </c:pt>
                <c:pt idx="745">
                  <c:v>-0.32781444073614296</c:v>
                </c:pt>
                <c:pt idx="746">
                  <c:v>-0.32817151501603797</c:v>
                </c:pt>
                <c:pt idx="747">
                  <c:v>-0.32839904697582728</c:v>
                </c:pt>
                <c:pt idx="748">
                  <c:v>-0.32971089244596224</c:v>
                </c:pt>
                <c:pt idx="749">
                  <c:v>-0.33165283518895067</c:v>
                </c:pt>
                <c:pt idx="750">
                  <c:v>-0.33265936894799863</c:v>
                </c:pt>
                <c:pt idx="751">
                  <c:v>-0.33246109475660002</c:v>
                </c:pt>
                <c:pt idx="752">
                  <c:v>-0.32895894579113399</c:v>
                </c:pt>
                <c:pt idx="753">
                  <c:v>-0.32592144451840499</c:v>
                </c:pt>
                <c:pt idx="754">
                  <c:v>-0.32469665274167769</c:v>
                </c:pt>
                <c:pt idx="755">
                  <c:v>-0.32365272336204071</c:v>
                </c:pt>
                <c:pt idx="756">
                  <c:v>-0.32378439840742568</c:v>
                </c:pt>
                <c:pt idx="757">
                  <c:v>-0.32451465694649717</c:v>
                </c:pt>
                <c:pt idx="758">
                  <c:v>-0.32582747428531628</c:v>
                </c:pt>
                <c:pt idx="759">
                  <c:v>-0.32916269690379168</c:v>
                </c:pt>
                <c:pt idx="760">
                  <c:v>-0.32965824090403101</c:v>
                </c:pt>
                <c:pt idx="761">
                  <c:v>-0.32943926722928446</c:v>
                </c:pt>
                <c:pt idx="762">
                  <c:v>-0.3292194848584804</c:v>
                </c:pt>
                <c:pt idx="763">
                  <c:v>-0.32894497820176832</c:v>
                </c:pt>
                <c:pt idx="764">
                  <c:v>-0.32964401063394577</c:v>
                </c:pt>
                <c:pt idx="765">
                  <c:v>-0.32983383414868517</c:v>
                </c:pt>
                <c:pt idx="766">
                  <c:v>-0.34459595516590424</c:v>
                </c:pt>
                <c:pt idx="767">
                  <c:v>-0.35124576666167584</c:v>
                </c:pt>
                <c:pt idx="768">
                  <c:v>-0.35170168335840279</c:v>
                </c:pt>
                <c:pt idx="769">
                  <c:v>-0.35180272129308982</c:v>
                </c:pt>
                <c:pt idx="770">
                  <c:v>-0.35133959273118814</c:v>
                </c:pt>
                <c:pt idx="771">
                  <c:v>-0.35103920768214703</c:v>
                </c:pt>
                <c:pt idx="772">
                  <c:v>-0.35027876426129756</c:v>
                </c:pt>
                <c:pt idx="773">
                  <c:v>-0.34970489565020557</c:v>
                </c:pt>
                <c:pt idx="774">
                  <c:v>-0.34844471860720871</c:v>
                </c:pt>
                <c:pt idx="775">
                  <c:v>-0.3524143705022218</c:v>
                </c:pt>
                <c:pt idx="776">
                  <c:v>-0.35525871260688996</c:v>
                </c:pt>
                <c:pt idx="777">
                  <c:v>-0.35678049516545784</c:v>
                </c:pt>
                <c:pt idx="778">
                  <c:v>-0.35707814287017581</c:v>
                </c:pt>
                <c:pt idx="779">
                  <c:v>-0.3565117190210132</c:v>
                </c:pt>
                <c:pt idx="780">
                  <c:v>-0.35620886772893406</c:v>
                </c:pt>
                <c:pt idx="781">
                  <c:v>-0.35525310016976702</c:v>
                </c:pt>
                <c:pt idx="782">
                  <c:v>-0.35453143954499489</c:v>
                </c:pt>
                <c:pt idx="783">
                  <c:v>-0.35391363903107487</c:v>
                </c:pt>
                <c:pt idx="784">
                  <c:v>-0.35193760379526923</c:v>
                </c:pt>
                <c:pt idx="785">
                  <c:v>-0.34969523110231138</c:v>
                </c:pt>
                <c:pt idx="786">
                  <c:v>-0.34503411808215184</c:v>
                </c:pt>
                <c:pt idx="787">
                  <c:v>-0.33977221666558571</c:v>
                </c:pt>
                <c:pt idx="788">
                  <c:v>-0.33367283448055968</c:v>
                </c:pt>
                <c:pt idx="789">
                  <c:v>-0.32814739254347208</c:v>
                </c:pt>
                <c:pt idx="790">
                  <c:v>-0.32252853399148773</c:v>
                </c:pt>
                <c:pt idx="791">
                  <c:v>-0.31822566849573131</c:v>
                </c:pt>
                <c:pt idx="792">
                  <c:v>-0.31600933517125324</c:v>
                </c:pt>
                <c:pt idx="793">
                  <c:v>-0.31591903436032348</c:v>
                </c:pt>
                <c:pt idx="794">
                  <c:v>-0.31672888880505784</c:v>
                </c:pt>
                <c:pt idx="795">
                  <c:v>-0.32125869769729776</c:v>
                </c:pt>
                <c:pt idx="796">
                  <c:v>-0.32280464822909266</c:v>
                </c:pt>
                <c:pt idx="797">
                  <c:v>-0.32537948453306315</c:v>
                </c:pt>
                <c:pt idx="798">
                  <c:v>-0.33022421369598692</c:v>
                </c:pt>
                <c:pt idx="799">
                  <c:v>-0.33670595106371681</c:v>
                </c:pt>
                <c:pt idx="800">
                  <c:v>-0.34272848765044545</c:v>
                </c:pt>
                <c:pt idx="801">
                  <c:v>-0.34914118702567687</c:v>
                </c:pt>
                <c:pt idx="802">
                  <c:v>-0.35200086822203747</c:v>
                </c:pt>
                <c:pt idx="803">
                  <c:v>-0.3548578062647747</c:v>
                </c:pt>
                <c:pt idx="804">
                  <c:v>-0.35486492896742794</c:v>
                </c:pt>
                <c:pt idx="805">
                  <c:v>-0.35737306860330653</c:v>
                </c:pt>
                <c:pt idx="806">
                  <c:v>-0.35614229660367164</c:v>
                </c:pt>
                <c:pt idx="807">
                  <c:v>-0.35538734380981946</c:v>
                </c:pt>
                <c:pt idx="808">
                  <c:v>-0.35461465463458175</c:v>
                </c:pt>
                <c:pt idx="809">
                  <c:v>-0.35380119466971255</c:v>
                </c:pt>
                <c:pt idx="810">
                  <c:v>-0.35298340880897727</c:v>
                </c:pt>
                <c:pt idx="811">
                  <c:v>-0.35215814932120981</c:v>
                </c:pt>
                <c:pt idx="812">
                  <c:v>-0.3513212405229823</c:v>
                </c:pt>
                <c:pt idx="813">
                  <c:v>-0.34925189394862216</c:v>
                </c:pt>
                <c:pt idx="814">
                  <c:v>-0.34756511973559134</c:v>
                </c:pt>
                <c:pt idx="815">
                  <c:v>-0.34739201291557847</c:v>
                </c:pt>
                <c:pt idx="816">
                  <c:v>-0.34742261990887641</c:v>
                </c:pt>
                <c:pt idx="817">
                  <c:v>-0.34721499049446869</c:v>
                </c:pt>
                <c:pt idx="818">
                  <c:v>-0.34697172987310781</c:v>
                </c:pt>
                <c:pt idx="819">
                  <c:v>-0.34698915059781188</c:v>
                </c:pt>
                <c:pt idx="820">
                  <c:v>-0.34647327273104356</c:v>
                </c:pt>
                <c:pt idx="821">
                  <c:v>-0.34654989349154702</c:v>
                </c:pt>
                <c:pt idx="822">
                  <c:v>-0.34726011792838085</c:v>
                </c:pt>
                <c:pt idx="823">
                  <c:v>-0.34635584677178993</c:v>
                </c:pt>
                <c:pt idx="824">
                  <c:v>-0.34660817391749577</c:v>
                </c:pt>
                <c:pt idx="825">
                  <c:v>-0.34559685324584732</c:v>
                </c:pt>
                <c:pt idx="826">
                  <c:v>-0.34464143158355276</c:v>
                </c:pt>
                <c:pt idx="827">
                  <c:v>-0.34384841360648127</c:v>
                </c:pt>
                <c:pt idx="828">
                  <c:v>-0.34382937645341805</c:v>
                </c:pt>
                <c:pt idx="829">
                  <c:v>-0.34237230157103671</c:v>
                </c:pt>
                <c:pt idx="830">
                  <c:v>-0.34036551154895756</c:v>
                </c:pt>
                <c:pt idx="831">
                  <c:v>-0.33571584336146776</c:v>
                </c:pt>
                <c:pt idx="832">
                  <c:v>-0.32972948975674377</c:v>
                </c:pt>
                <c:pt idx="833">
                  <c:v>-0.32213667849594124</c:v>
                </c:pt>
                <c:pt idx="834">
                  <c:v>-0.31440398823397486</c:v>
                </c:pt>
                <c:pt idx="835">
                  <c:v>-0.30755857268685155</c:v>
                </c:pt>
                <c:pt idx="836">
                  <c:v>-0.30342997143915168</c:v>
                </c:pt>
                <c:pt idx="837">
                  <c:v>-0.31150182230061924</c:v>
                </c:pt>
                <c:pt idx="838">
                  <c:v>-0.37105410080015361</c:v>
                </c:pt>
                <c:pt idx="839">
                  <c:v>-0.38312755152311612</c:v>
                </c:pt>
                <c:pt idx="840">
                  <c:v>-0.3833589542741096</c:v>
                </c:pt>
                <c:pt idx="841">
                  <c:v>-0.38248557730106553</c:v>
                </c:pt>
                <c:pt idx="842">
                  <c:v>-0.38281067283556081</c:v>
                </c:pt>
                <c:pt idx="843">
                  <c:v>-0.38281885683466682</c:v>
                </c:pt>
                <c:pt idx="844">
                  <c:v>-0.38269285070834613</c:v>
                </c:pt>
                <c:pt idx="845">
                  <c:v>-0.38249231505943188</c:v>
                </c:pt>
                <c:pt idx="846">
                  <c:v>-0.38522857759369422</c:v>
                </c:pt>
                <c:pt idx="847">
                  <c:v>-0.41296954353501386</c:v>
                </c:pt>
                <c:pt idx="848">
                  <c:v>-0.42953871433984553</c:v>
                </c:pt>
                <c:pt idx="849">
                  <c:v>-0.44046445188629352</c:v>
                </c:pt>
                <c:pt idx="850">
                  <c:v>-0.44507408551163041</c:v>
                </c:pt>
                <c:pt idx="851">
                  <c:v>-0.44836212184383556</c:v>
                </c:pt>
                <c:pt idx="852">
                  <c:v>-0.44719290576487619</c:v>
                </c:pt>
                <c:pt idx="853">
                  <c:v>-0.44401333005789334</c:v>
                </c:pt>
                <c:pt idx="854">
                  <c:v>-0.43795486138821532</c:v>
                </c:pt>
                <c:pt idx="855">
                  <c:v>-0.43048558262462</c:v>
                </c:pt>
                <c:pt idx="856">
                  <c:v>-0.42178799468072153</c:v>
                </c:pt>
                <c:pt idx="857">
                  <c:v>-0.41237752724312093</c:v>
                </c:pt>
                <c:pt idx="858">
                  <c:v>-0.40295306641437545</c:v>
                </c:pt>
                <c:pt idx="859">
                  <c:v>-0.39422254781058669</c:v>
                </c:pt>
                <c:pt idx="860">
                  <c:v>-0.39211917993443007</c:v>
                </c:pt>
                <c:pt idx="861">
                  <c:v>-0.39799935883450538</c:v>
                </c:pt>
                <c:pt idx="862">
                  <c:v>-0.4246423959175189</c:v>
                </c:pt>
                <c:pt idx="863">
                  <c:v>-0.42963656967744229</c:v>
                </c:pt>
                <c:pt idx="864">
                  <c:v>-0.42987063332547265</c:v>
                </c:pt>
                <c:pt idx="865">
                  <c:v>-0.43006484881065926</c:v>
                </c:pt>
                <c:pt idx="866">
                  <c:v>-0.43062238190084834</c:v>
                </c:pt>
                <c:pt idx="867">
                  <c:v>-0.43395265306949687</c:v>
                </c:pt>
                <c:pt idx="868">
                  <c:v>-0.43474889220216117</c:v>
                </c:pt>
                <c:pt idx="869">
                  <c:v>-0.43724495641979844</c:v>
                </c:pt>
                <c:pt idx="870">
                  <c:v>-0.43663920087376923</c:v>
                </c:pt>
                <c:pt idx="871">
                  <c:v>-0.43107268544343486</c:v>
                </c:pt>
                <c:pt idx="872">
                  <c:v>-0.42565860206735168</c:v>
                </c:pt>
                <c:pt idx="873">
                  <c:v>-0.42440621912806969</c:v>
                </c:pt>
                <c:pt idx="874">
                  <c:v>-0.42537569571729167</c:v>
                </c:pt>
                <c:pt idx="875">
                  <c:v>-0.4279843664685295</c:v>
                </c:pt>
                <c:pt idx="876">
                  <c:v>-0.4344343286111475</c:v>
                </c:pt>
                <c:pt idx="877">
                  <c:v>-0.44409961952655869</c:v>
                </c:pt>
                <c:pt idx="878">
                  <c:v>-0.45143316387533822</c:v>
                </c:pt>
                <c:pt idx="879">
                  <c:v>-0.46069634253782304</c:v>
                </c:pt>
                <c:pt idx="880">
                  <c:v>-0.46966262785467</c:v>
                </c:pt>
                <c:pt idx="881">
                  <c:v>-0.47466881600703686</c:v>
                </c:pt>
                <c:pt idx="882">
                  <c:v>-0.47924395489332927</c:v>
                </c:pt>
                <c:pt idx="883">
                  <c:v>-0.48061276288222732</c:v>
                </c:pt>
                <c:pt idx="884">
                  <c:v>-0.48125765969823975</c:v>
                </c:pt>
                <c:pt idx="885">
                  <c:v>-0.48589360188560443</c:v>
                </c:pt>
                <c:pt idx="886">
                  <c:v>-0.4839318896205127</c:v>
                </c:pt>
                <c:pt idx="887">
                  <c:v>-0.48589117413162486</c:v>
                </c:pt>
                <c:pt idx="888">
                  <c:v>-0.48801628869233632</c:v>
                </c:pt>
                <c:pt idx="889">
                  <c:v>-0.48905470152446961</c:v>
                </c:pt>
                <c:pt idx="890">
                  <c:v>-0.48943519143857306</c:v>
                </c:pt>
                <c:pt idx="891">
                  <c:v>-0.4921934527629494</c:v>
                </c:pt>
                <c:pt idx="892">
                  <c:v>-0.49414613778405231</c:v>
                </c:pt>
                <c:pt idx="893">
                  <c:v>-0.4939410303406564</c:v>
                </c:pt>
                <c:pt idx="894">
                  <c:v>-0.48899242916712238</c:v>
                </c:pt>
                <c:pt idx="895">
                  <c:v>-0.49469996251524712</c:v>
                </c:pt>
                <c:pt idx="896">
                  <c:v>-0.51124604180039546</c:v>
                </c:pt>
                <c:pt idx="897">
                  <c:v>-0.52736090697278515</c:v>
                </c:pt>
                <c:pt idx="898">
                  <c:v>-0.54421090180921861</c:v>
                </c:pt>
                <c:pt idx="899">
                  <c:v>-0.54654963189344719</c:v>
                </c:pt>
                <c:pt idx="900">
                  <c:v>-0.54667676226882977</c:v>
                </c:pt>
                <c:pt idx="901">
                  <c:v>-0.54216945467124134</c:v>
                </c:pt>
                <c:pt idx="902">
                  <c:v>-0.53475337262540645</c:v>
                </c:pt>
                <c:pt idx="903">
                  <c:v>-0.5259494382546922</c:v>
                </c:pt>
                <c:pt idx="904">
                  <c:v>-0.52275788131509315</c:v>
                </c:pt>
                <c:pt idx="905">
                  <c:v>-0.52437218501676697</c:v>
                </c:pt>
                <c:pt idx="906">
                  <c:v>-0.52326926868941115</c:v>
                </c:pt>
                <c:pt idx="907">
                  <c:v>-0.52517351350423014</c:v>
                </c:pt>
                <c:pt idx="908">
                  <c:v>-0.53910382211383134</c:v>
                </c:pt>
                <c:pt idx="909">
                  <c:v>-0.53923402135349885</c:v>
                </c:pt>
                <c:pt idx="910">
                  <c:v>-0.54226948076089254</c:v>
                </c:pt>
                <c:pt idx="911">
                  <c:v>-0.54537145296055833</c:v>
                </c:pt>
                <c:pt idx="912">
                  <c:v>-0.54671830689391621</c:v>
                </c:pt>
                <c:pt idx="913">
                  <c:v>-0.55100650307301524</c:v>
                </c:pt>
                <c:pt idx="914">
                  <c:v>-0.5600316737944786</c:v>
                </c:pt>
                <c:pt idx="915">
                  <c:v>-0.57018900088383173</c:v>
                </c:pt>
                <c:pt idx="916">
                  <c:v>-0.57189390357960501</c:v>
                </c:pt>
                <c:pt idx="917">
                  <c:v>-0.56145588614979769</c:v>
                </c:pt>
                <c:pt idx="918">
                  <c:v>-0.55194503061133837</c:v>
                </c:pt>
                <c:pt idx="919">
                  <c:v>-0.54675024311690712</c:v>
                </c:pt>
                <c:pt idx="920">
                  <c:v>-0.54396640617072889</c:v>
                </c:pt>
                <c:pt idx="921">
                  <c:v>-0.54413035301791068</c:v>
                </c:pt>
                <c:pt idx="922">
                  <c:v>-0.54721905229798373</c:v>
                </c:pt>
                <c:pt idx="923">
                  <c:v>-0.55179138381633919</c:v>
                </c:pt>
                <c:pt idx="924">
                  <c:v>-0.55517533657683338</c:v>
                </c:pt>
                <c:pt idx="925">
                  <c:v>-0.55610786915223631</c:v>
                </c:pt>
                <c:pt idx="926">
                  <c:v>-0.55746172209065448</c:v>
                </c:pt>
                <c:pt idx="927">
                  <c:v>-0.55315121130774692</c:v>
                </c:pt>
                <c:pt idx="928">
                  <c:v>-0.54852973248795545</c:v>
                </c:pt>
                <c:pt idx="929">
                  <c:v>-0.5568903032265663</c:v>
                </c:pt>
                <c:pt idx="930">
                  <c:v>-0.64725985249622342</c:v>
                </c:pt>
                <c:pt idx="931">
                  <c:v>-0.69338029632487963</c:v>
                </c:pt>
                <c:pt idx="932">
                  <c:v>-0.69435624117290284</c:v>
                </c:pt>
                <c:pt idx="933">
                  <c:v>-0.69438373794847608</c:v>
                </c:pt>
                <c:pt idx="934">
                  <c:v>-0.69438049341345254</c:v>
                </c:pt>
                <c:pt idx="935">
                  <c:v>-0.69178628782111584</c:v>
                </c:pt>
                <c:pt idx="936">
                  <c:v>-0.69358483314335839</c:v>
                </c:pt>
                <c:pt idx="937">
                  <c:v>-0.70189388148534426</c:v>
                </c:pt>
                <c:pt idx="938">
                  <c:v>-0.69587582238290768</c:v>
                </c:pt>
                <c:pt idx="939">
                  <c:v>-0.68680670911362007</c:v>
                </c:pt>
                <c:pt idx="940">
                  <c:v>-0.67847498837446274</c:v>
                </c:pt>
                <c:pt idx="941">
                  <c:v>-0.67433071496564012</c:v>
                </c:pt>
                <c:pt idx="942">
                  <c:v>-0.67523596319581125</c:v>
                </c:pt>
                <c:pt idx="943">
                  <c:v>-0.67512295814268386</c:v>
                </c:pt>
                <c:pt idx="944">
                  <c:v>-0.67524860153347888</c:v>
                </c:pt>
                <c:pt idx="945">
                  <c:v>-0.6802015215000623</c:v>
                </c:pt>
                <c:pt idx="946">
                  <c:v>-0.67867922455638074</c:v>
                </c:pt>
                <c:pt idx="947">
                  <c:v>-0.68333797019759812</c:v>
                </c:pt>
                <c:pt idx="948">
                  <c:v>-0.68056218309240579</c:v>
                </c:pt>
                <c:pt idx="949">
                  <c:v>-0.67555546483187001</c:v>
                </c:pt>
                <c:pt idx="950">
                  <c:v>-0.66638951217444298</c:v>
                </c:pt>
                <c:pt idx="951">
                  <c:v>-0.65516914524510073</c:v>
                </c:pt>
                <c:pt idx="952">
                  <c:v>-0.65367912883026669</c:v>
                </c:pt>
                <c:pt idx="953">
                  <c:v>-0.64903881401953789</c:v>
                </c:pt>
                <c:pt idx="954">
                  <c:v>-0.67436383155583912</c:v>
                </c:pt>
                <c:pt idx="955">
                  <c:v>-0.67919621655003481</c:v>
                </c:pt>
                <c:pt idx="956">
                  <c:v>-0.6790591038178353</c:v>
                </c:pt>
                <c:pt idx="957">
                  <c:v>-0.67245384359245064</c:v>
                </c:pt>
                <c:pt idx="958">
                  <c:v>-0.67329633932129118</c:v>
                </c:pt>
                <c:pt idx="959">
                  <c:v>-0.67720760835943039</c:v>
                </c:pt>
                <c:pt idx="960">
                  <c:v>-0.66932049709254204</c:v>
                </c:pt>
                <c:pt idx="961">
                  <c:v>-0.65719736767818282</c:v>
                </c:pt>
                <c:pt idx="962">
                  <c:v>-0.64180253559484191</c:v>
                </c:pt>
                <c:pt idx="963">
                  <c:v>-0.62828720335912014</c:v>
                </c:pt>
                <c:pt idx="964">
                  <c:v>-0.62824552740348116</c:v>
                </c:pt>
                <c:pt idx="965">
                  <c:v>-0.63534075416651925</c:v>
                </c:pt>
                <c:pt idx="966">
                  <c:v>-0.63968873377764168</c:v>
                </c:pt>
                <c:pt idx="967">
                  <c:v>-0.64152356337295147</c:v>
                </c:pt>
                <c:pt idx="968">
                  <c:v>-0.64269506115321529</c:v>
                </c:pt>
                <c:pt idx="969">
                  <c:v>-0.64082705166645038</c:v>
                </c:pt>
                <c:pt idx="970">
                  <c:v>-0.64679512216811785</c:v>
                </c:pt>
                <c:pt idx="971">
                  <c:v>-0.6414966986573436</c:v>
                </c:pt>
                <c:pt idx="972">
                  <c:v>-0.65183379762923355</c:v>
                </c:pt>
                <c:pt idx="973">
                  <c:v>-0.64737462187918215</c:v>
                </c:pt>
                <c:pt idx="974">
                  <c:v>-0.63345758719674317</c:v>
                </c:pt>
                <c:pt idx="975">
                  <c:v>-0.62497299206227863</c:v>
                </c:pt>
                <c:pt idx="976">
                  <c:v>-0.60005567590076159</c:v>
                </c:pt>
                <c:pt idx="977">
                  <c:v>-0.58921153199269205</c:v>
                </c:pt>
                <c:pt idx="978">
                  <c:v>-0.64287871270064034</c:v>
                </c:pt>
                <c:pt idx="979">
                  <c:v>-0.69252594038036985</c:v>
                </c:pt>
                <c:pt idx="980">
                  <c:v>-0.71141770179330344</c:v>
                </c:pt>
                <c:pt idx="981">
                  <c:v>-0.70781824893736256</c:v>
                </c:pt>
                <c:pt idx="982">
                  <c:v>-0.68274725855990392</c:v>
                </c:pt>
                <c:pt idx="983">
                  <c:v>-0.66039567616376649</c:v>
                </c:pt>
                <c:pt idx="984">
                  <c:v>-0.63469848436874388</c:v>
                </c:pt>
                <c:pt idx="985">
                  <c:v>-0.55782887814565296</c:v>
                </c:pt>
                <c:pt idx="986">
                  <c:v>-0.42035285016559926</c:v>
                </c:pt>
                <c:pt idx="987">
                  <c:v>-0.30101176664840379</c:v>
                </c:pt>
                <c:pt idx="988">
                  <c:v>-0.23631812199440499</c:v>
                </c:pt>
                <c:pt idx="989">
                  <c:v>-0.18267927467530215</c:v>
                </c:pt>
                <c:pt idx="990">
                  <c:v>-9.1628461645416118E-2</c:v>
                </c:pt>
                <c:pt idx="991">
                  <c:v>-2.766738770198789E-2</c:v>
                </c:pt>
                <c:pt idx="992">
                  <c:v>3.3846528721790697E-2</c:v>
                </c:pt>
                <c:pt idx="993">
                  <c:v>-1.5702963518589973E-2</c:v>
                </c:pt>
                <c:pt idx="994">
                  <c:v>-0.16206608484420754</c:v>
                </c:pt>
                <c:pt idx="995">
                  <c:v>-0.52224437884619934</c:v>
                </c:pt>
                <c:pt idx="996">
                  <c:v>-0.75978258552666045</c:v>
                </c:pt>
                <c:pt idx="997">
                  <c:v>-0.68730219893519051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587-B6A4-072CC122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1360"/>
        <c:axId val="671551840"/>
      </c:lineChart>
      <c:catAx>
        <c:axId val="67155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1840"/>
        <c:crosses val="autoZero"/>
        <c:auto val="1"/>
        <c:lblAlgn val="ctr"/>
        <c:lblOffset val="100"/>
        <c:noMultiLvlLbl val="0"/>
      </c:catAx>
      <c:valAx>
        <c:axId val="6715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7445319335096E-2"/>
          <c:y val="0.21947944006999129"/>
          <c:w val="0.91281255468066491"/>
          <c:h val="0.6966396908719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'Correlation Table'!$F$1</c:f>
              <c:strCache>
                <c:ptCount val="1"/>
                <c:pt idx="0">
                  <c:v>Temp Correlation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val>
            <c:numRef>
              <c:f>'Correlation Table'!$F$2:$F$1001</c:f>
              <c:numCache>
                <c:formatCode>General</c:formatCode>
                <c:ptCount val="1000"/>
                <c:pt idx="0">
                  <c:v>0.22929155386993369</c:v>
                </c:pt>
                <c:pt idx="1">
                  <c:v>0.22975123081137827</c:v>
                </c:pt>
                <c:pt idx="2">
                  <c:v>0.22983439423687349</c:v>
                </c:pt>
                <c:pt idx="3">
                  <c:v>0.22996179570495162</c:v>
                </c:pt>
                <c:pt idx="4">
                  <c:v>0.23046115776737688</c:v>
                </c:pt>
                <c:pt idx="5">
                  <c:v>0.23111946335467257</c:v>
                </c:pt>
                <c:pt idx="6">
                  <c:v>0.23178012923841312</c:v>
                </c:pt>
                <c:pt idx="7">
                  <c:v>0.23212896558597429</c:v>
                </c:pt>
                <c:pt idx="8">
                  <c:v>0.23218937714142199</c:v>
                </c:pt>
                <c:pt idx="9">
                  <c:v>0.23276111559300389</c:v>
                </c:pt>
                <c:pt idx="10">
                  <c:v>0.23437607736684135</c:v>
                </c:pt>
                <c:pt idx="11">
                  <c:v>0.23597275626399675</c:v>
                </c:pt>
                <c:pt idx="12">
                  <c:v>0.23653938200616734</c:v>
                </c:pt>
                <c:pt idx="13">
                  <c:v>0.23609378720090005</c:v>
                </c:pt>
                <c:pt idx="14">
                  <c:v>0.23513767224749868</c:v>
                </c:pt>
                <c:pt idx="15">
                  <c:v>0.23343818400889463</c:v>
                </c:pt>
                <c:pt idx="16">
                  <c:v>0.23154764965592434</c:v>
                </c:pt>
                <c:pt idx="17">
                  <c:v>0.23060568256256159</c:v>
                </c:pt>
                <c:pt idx="18">
                  <c:v>0.23119596590441344</c:v>
                </c:pt>
                <c:pt idx="19">
                  <c:v>0.23348136000784334</c:v>
                </c:pt>
                <c:pt idx="20">
                  <c:v>0.23567703586312988</c:v>
                </c:pt>
                <c:pt idx="21">
                  <c:v>0.23766671762919625</c:v>
                </c:pt>
                <c:pt idx="22">
                  <c:v>0.2397850451810988</c:v>
                </c:pt>
                <c:pt idx="23">
                  <c:v>0.24225320115247329</c:v>
                </c:pt>
                <c:pt idx="24">
                  <c:v>0.24505996738897845</c:v>
                </c:pt>
                <c:pt idx="25">
                  <c:v>0.24949459637319338</c:v>
                </c:pt>
                <c:pt idx="26">
                  <c:v>0.25354694908748399</c:v>
                </c:pt>
                <c:pt idx="27">
                  <c:v>0.2577223353986805</c:v>
                </c:pt>
                <c:pt idx="28">
                  <c:v>0.26319058465377654</c:v>
                </c:pt>
                <c:pt idx="29">
                  <c:v>0.26898385182152112</c:v>
                </c:pt>
                <c:pt idx="30">
                  <c:v>0.27382371178236997</c:v>
                </c:pt>
                <c:pt idx="31">
                  <c:v>0.27824882091894987</c:v>
                </c:pt>
                <c:pt idx="32">
                  <c:v>0.28229641804526734</c:v>
                </c:pt>
                <c:pt idx="33">
                  <c:v>0.28523186005572371</c:v>
                </c:pt>
                <c:pt idx="34">
                  <c:v>0.28622788991795406</c:v>
                </c:pt>
                <c:pt idx="35">
                  <c:v>0.28647683428149845</c:v>
                </c:pt>
                <c:pt idx="36">
                  <c:v>0.28575462993894751</c:v>
                </c:pt>
                <c:pt idx="37">
                  <c:v>0.28578939674196641</c:v>
                </c:pt>
                <c:pt idx="38">
                  <c:v>0.28653578263332824</c:v>
                </c:pt>
                <c:pt idx="39">
                  <c:v>0.28653023572114639</c:v>
                </c:pt>
                <c:pt idx="40">
                  <c:v>0.28644966918595821</c:v>
                </c:pt>
                <c:pt idx="41">
                  <c:v>0.28679510732323088</c:v>
                </c:pt>
                <c:pt idx="42">
                  <c:v>0.28783802670031389</c:v>
                </c:pt>
                <c:pt idx="43">
                  <c:v>0.28932500855752202</c:v>
                </c:pt>
                <c:pt idx="44">
                  <c:v>0.29078216064805895</c:v>
                </c:pt>
                <c:pt idx="45">
                  <c:v>0.29143362394674993</c:v>
                </c:pt>
                <c:pt idx="46">
                  <c:v>0.29222337169890705</c:v>
                </c:pt>
                <c:pt idx="47">
                  <c:v>0.29270228484374156</c:v>
                </c:pt>
                <c:pt idx="48">
                  <c:v>0.29321958368095846</c:v>
                </c:pt>
                <c:pt idx="49">
                  <c:v>0.29343409447088625</c:v>
                </c:pt>
                <c:pt idx="50">
                  <c:v>0.29303175014566346</c:v>
                </c:pt>
                <c:pt idx="51">
                  <c:v>0.29263675547873824</c:v>
                </c:pt>
                <c:pt idx="52">
                  <c:v>0.29229423967480334</c:v>
                </c:pt>
                <c:pt idx="53">
                  <c:v>0.29247453027032083</c:v>
                </c:pt>
                <c:pt idx="54">
                  <c:v>0.29469788662766105</c:v>
                </c:pt>
                <c:pt idx="55">
                  <c:v>0.29511116089264633</c:v>
                </c:pt>
                <c:pt idx="56">
                  <c:v>0.29505212671887626</c:v>
                </c:pt>
                <c:pt idx="57">
                  <c:v>0.29505900832969245</c:v>
                </c:pt>
                <c:pt idx="58">
                  <c:v>0.29506344103558235</c:v>
                </c:pt>
                <c:pt idx="59">
                  <c:v>0.29509714683949567</c:v>
                </c:pt>
                <c:pt idx="60">
                  <c:v>0.29492090128648996</c:v>
                </c:pt>
                <c:pt idx="61">
                  <c:v>0.29482351438195764</c:v>
                </c:pt>
                <c:pt idx="62">
                  <c:v>0.2946620503845897</c:v>
                </c:pt>
                <c:pt idx="63">
                  <c:v>0.29411090038047333</c:v>
                </c:pt>
                <c:pt idx="64">
                  <c:v>0.29355714597289712</c:v>
                </c:pt>
                <c:pt idx="65">
                  <c:v>0.29368876476514372</c:v>
                </c:pt>
                <c:pt idx="66">
                  <c:v>0.29369482263948099</c:v>
                </c:pt>
                <c:pt idx="67">
                  <c:v>0.29366989293911783</c:v>
                </c:pt>
                <c:pt idx="68">
                  <c:v>0.2932004690673477</c:v>
                </c:pt>
                <c:pt idx="69">
                  <c:v>0.29308758628210307</c:v>
                </c:pt>
                <c:pt idx="70">
                  <c:v>0.2926985191641146</c:v>
                </c:pt>
                <c:pt idx="71">
                  <c:v>0.29229415254180263</c:v>
                </c:pt>
                <c:pt idx="72">
                  <c:v>0.29160369436757233</c:v>
                </c:pt>
                <c:pt idx="73">
                  <c:v>0.29092060495544803</c:v>
                </c:pt>
                <c:pt idx="74">
                  <c:v>0.29001563846294182</c:v>
                </c:pt>
                <c:pt idx="75">
                  <c:v>0.28969482577888228</c:v>
                </c:pt>
                <c:pt idx="76">
                  <c:v>0.2907487364868061</c:v>
                </c:pt>
                <c:pt idx="77">
                  <c:v>0.29377241407900473</c:v>
                </c:pt>
                <c:pt idx="78">
                  <c:v>0.29438504504385132</c:v>
                </c:pt>
                <c:pt idx="79">
                  <c:v>0.2942509028162334</c:v>
                </c:pt>
                <c:pt idx="80">
                  <c:v>0.29427906549843841</c:v>
                </c:pt>
                <c:pt idx="81">
                  <c:v>0.29420007597634212</c:v>
                </c:pt>
                <c:pt idx="82">
                  <c:v>0.29388681293202545</c:v>
                </c:pt>
                <c:pt idx="83">
                  <c:v>0.29393648191849797</c:v>
                </c:pt>
                <c:pt idx="84">
                  <c:v>0.29400615660559948</c:v>
                </c:pt>
                <c:pt idx="85">
                  <c:v>0.29365318464053403</c:v>
                </c:pt>
                <c:pt idx="86">
                  <c:v>0.2916107297364246</c:v>
                </c:pt>
                <c:pt idx="87">
                  <c:v>0.29041165004072711</c:v>
                </c:pt>
                <c:pt idx="88">
                  <c:v>0.28998501502181512</c:v>
                </c:pt>
                <c:pt idx="89">
                  <c:v>0.29009933055622666</c:v>
                </c:pt>
                <c:pt idx="90">
                  <c:v>0.29018984212260995</c:v>
                </c:pt>
                <c:pt idx="91">
                  <c:v>0.29039045098995769</c:v>
                </c:pt>
                <c:pt idx="92">
                  <c:v>0.29054945679724181</c:v>
                </c:pt>
                <c:pt idx="93">
                  <c:v>0.29074175622870707</c:v>
                </c:pt>
                <c:pt idx="94">
                  <c:v>0.29034862188601385</c:v>
                </c:pt>
                <c:pt idx="95">
                  <c:v>0.2899347978000707</c:v>
                </c:pt>
                <c:pt idx="96">
                  <c:v>0.29089038799307054</c:v>
                </c:pt>
                <c:pt idx="97">
                  <c:v>0.29145597423647024</c:v>
                </c:pt>
                <c:pt idx="98">
                  <c:v>0.29150914092860741</c:v>
                </c:pt>
                <c:pt idx="99">
                  <c:v>0.29172939065516673</c:v>
                </c:pt>
                <c:pt idx="100">
                  <c:v>0.29281011937752455</c:v>
                </c:pt>
                <c:pt idx="101">
                  <c:v>0.29266062905042889</c:v>
                </c:pt>
                <c:pt idx="102">
                  <c:v>0.29268869069800396</c:v>
                </c:pt>
                <c:pt idx="103">
                  <c:v>0.29305811267734044</c:v>
                </c:pt>
                <c:pt idx="104">
                  <c:v>0.29283393063579094</c:v>
                </c:pt>
                <c:pt idx="105">
                  <c:v>0.29275872490764282</c:v>
                </c:pt>
                <c:pt idx="106">
                  <c:v>0.29299280396941407</c:v>
                </c:pt>
                <c:pt idx="107">
                  <c:v>0.29322828025271885</c:v>
                </c:pt>
                <c:pt idx="108">
                  <c:v>0.29269161480581368</c:v>
                </c:pt>
                <c:pt idx="109">
                  <c:v>0.29215581272996877</c:v>
                </c:pt>
                <c:pt idx="110">
                  <c:v>0.29156826684764747</c:v>
                </c:pt>
                <c:pt idx="111">
                  <c:v>0.29102483708475807</c:v>
                </c:pt>
                <c:pt idx="112">
                  <c:v>0.29089426107649535</c:v>
                </c:pt>
                <c:pt idx="113">
                  <c:v>0.29091990924301347</c:v>
                </c:pt>
                <c:pt idx="114">
                  <c:v>0.29085660481240461</c:v>
                </c:pt>
                <c:pt idx="115">
                  <c:v>0.29098103800115116</c:v>
                </c:pt>
                <c:pt idx="116">
                  <c:v>0.29087425657693261</c:v>
                </c:pt>
                <c:pt idx="117">
                  <c:v>0.2904751887999476</c:v>
                </c:pt>
                <c:pt idx="118">
                  <c:v>0.29006554499527126</c:v>
                </c:pt>
                <c:pt idx="119">
                  <c:v>0.28964997862201208</c:v>
                </c:pt>
                <c:pt idx="120">
                  <c:v>0.28897017163713518</c:v>
                </c:pt>
                <c:pt idx="121">
                  <c:v>0.28869885418271662</c:v>
                </c:pt>
                <c:pt idx="122">
                  <c:v>0.2892436950548829</c:v>
                </c:pt>
                <c:pt idx="123">
                  <c:v>0.29278892266295048</c:v>
                </c:pt>
                <c:pt idx="124">
                  <c:v>0.29341071341031216</c:v>
                </c:pt>
                <c:pt idx="125">
                  <c:v>0.29343038253615339</c:v>
                </c:pt>
                <c:pt idx="126">
                  <c:v>0.29344405867582546</c:v>
                </c:pt>
                <c:pt idx="127">
                  <c:v>0.29312686142415723</c:v>
                </c:pt>
                <c:pt idx="128">
                  <c:v>0.29309554105899621</c:v>
                </c:pt>
                <c:pt idx="129">
                  <c:v>0.29303243588469463</c:v>
                </c:pt>
                <c:pt idx="130">
                  <c:v>0.29316400409189036</c:v>
                </c:pt>
                <c:pt idx="131">
                  <c:v>0.29281235912254894</c:v>
                </c:pt>
                <c:pt idx="132">
                  <c:v>0.29288271640553903</c:v>
                </c:pt>
                <c:pt idx="133">
                  <c:v>0.29288999720788839</c:v>
                </c:pt>
                <c:pt idx="134">
                  <c:v>0.29272379773701024</c:v>
                </c:pt>
                <c:pt idx="135">
                  <c:v>0.29272397231652864</c:v>
                </c:pt>
                <c:pt idx="136">
                  <c:v>0.29281847419950402</c:v>
                </c:pt>
                <c:pt idx="137">
                  <c:v>0.29288118477319075</c:v>
                </c:pt>
                <c:pt idx="138">
                  <c:v>0.29298830328990133</c:v>
                </c:pt>
                <c:pt idx="139">
                  <c:v>0.2931301858704714</c:v>
                </c:pt>
                <c:pt idx="140">
                  <c:v>0.29334058373013683</c:v>
                </c:pt>
                <c:pt idx="141">
                  <c:v>0.29359909613046814</c:v>
                </c:pt>
                <c:pt idx="142">
                  <c:v>0.29385875858377186</c:v>
                </c:pt>
                <c:pt idx="143">
                  <c:v>0.29443763283579499</c:v>
                </c:pt>
                <c:pt idx="144">
                  <c:v>0.2944961983966371</c:v>
                </c:pt>
                <c:pt idx="145">
                  <c:v>0.29452017751559906</c:v>
                </c:pt>
                <c:pt idx="146">
                  <c:v>0.29593456888758346</c:v>
                </c:pt>
                <c:pt idx="147">
                  <c:v>0.29626231817420362</c:v>
                </c:pt>
                <c:pt idx="148">
                  <c:v>0.29624819613062858</c:v>
                </c:pt>
                <c:pt idx="149">
                  <c:v>0.2962469802167112</c:v>
                </c:pt>
                <c:pt idx="150">
                  <c:v>0.29624680110548141</c:v>
                </c:pt>
                <c:pt idx="151">
                  <c:v>0.29625045138933331</c:v>
                </c:pt>
                <c:pt idx="152">
                  <c:v>0.29626173404529682</c:v>
                </c:pt>
                <c:pt idx="153">
                  <c:v>0.29626422129565172</c:v>
                </c:pt>
                <c:pt idx="154">
                  <c:v>0.29629813471394156</c:v>
                </c:pt>
                <c:pt idx="155">
                  <c:v>0.29732342219829389</c:v>
                </c:pt>
                <c:pt idx="156">
                  <c:v>0.29756125130836081</c:v>
                </c:pt>
                <c:pt idx="157">
                  <c:v>0.29813614294762081</c:v>
                </c:pt>
                <c:pt idx="158">
                  <c:v>0.29810979831797901</c:v>
                </c:pt>
                <c:pt idx="159">
                  <c:v>0.29803806344969824</c:v>
                </c:pt>
                <c:pt idx="160">
                  <c:v>0.29795787997686224</c:v>
                </c:pt>
                <c:pt idx="161">
                  <c:v>0.29785411049874644</c:v>
                </c:pt>
                <c:pt idx="162">
                  <c:v>0.2977536277683695</c:v>
                </c:pt>
                <c:pt idx="163">
                  <c:v>0.29764899990231974</c:v>
                </c:pt>
                <c:pt idx="164">
                  <c:v>0.29754407064059357</c:v>
                </c:pt>
                <c:pt idx="165">
                  <c:v>0.29744611500602808</c:v>
                </c:pt>
                <c:pt idx="166">
                  <c:v>0.29735896874471129</c:v>
                </c:pt>
                <c:pt idx="167">
                  <c:v>0.29696033679502271</c:v>
                </c:pt>
                <c:pt idx="168">
                  <c:v>0.29654685406985676</c:v>
                </c:pt>
                <c:pt idx="169">
                  <c:v>0.2961648294566227</c:v>
                </c:pt>
                <c:pt idx="170">
                  <c:v>0.29581520339887823</c:v>
                </c:pt>
                <c:pt idx="171">
                  <c:v>0.29549638518471699</c:v>
                </c:pt>
                <c:pt idx="172">
                  <c:v>0.29551963594184877</c:v>
                </c:pt>
                <c:pt idx="173">
                  <c:v>0.29551854387730297</c:v>
                </c:pt>
                <c:pt idx="174">
                  <c:v>0.29560070274557115</c:v>
                </c:pt>
                <c:pt idx="175">
                  <c:v>0.29570346971037276</c:v>
                </c:pt>
                <c:pt idx="176">
                  <c:v>0.29577244466186037</c:v>
                </c:pt>
                <c:pt idx="177">
                  <c:v>0.29577951128088797</c:v>
                </c:pt>
                <c:pt idx="178">
                  <c:v>0.29591054941423417</c:v>
                </c:pt>
                <c:pt idx="179">
                  <c:v>0.29609018496195721</c:v>
                </c:pt>
                <c:pt idx="180">
                  <c:v>0.29613259968862821</c:v>
                </c:pt>
                <c:pt idx="181">
                  <c:v>0.29576730932077144</c:v>
                </c:pt>
                <c:pt idx="182">
                  <c:v>0.29526404821020957</c:v>
                </c:pt>
                <c:pt idx="183">
                  <c:v>0.29495132445888922</c:v>
                </c:pt>
                <c:pt idx="184">
                  <c:v>0.29457185232134275</c:v>
                </c:pt>
                <c:pt idx="185">
                  <c:v>0.29381910808389711</c:v>
                </c:pt>
                <c:pt idx="186">
                  <c:v>0.2931428702486692</c:v>
                </c:pt>
                <c:pt idx="187">
                  <c:v>0.29212321397836638</c:v>
                </c:pt>
                <c:pt idx="188">
                  <c:v>0.29107257501958139</c:v>
                </c:pt>
                <c:pt idx="189">
                  <c:v>0.28984192801367709</c:v>
                </c:pt>
                <c:pt idx="190">
                  <c:v>0.28829605657256513</c:v>
                </c:pt>
                <c:pt idx="191">
                  <c:v>0.28673918870279907</c:v>
                </c:pt>
                <c:pt idx="192">
                  <c:v>0.28540905552123191</c:v>
                </c:pt>
                <c:pt idx="193">
                  <c:v>0.28398810952070586</c:v>
                </c:pt>
                <c:pt idx="194">
                  <c:v>0.28286766402909608</c:v>
                </c:pt>
                <c:pt idx="195">
                  <c:v>0.28212888834324962</c:v>
                </c:pt>
                <c:pt idx="196">
                  <c:v>0.28204616817141348</c:v>
                </c:pt>
                <c:pt idx="197">
                  <c:v>0.28196791772786556</c:v>
                </c:pt>
                <c:pt idx="198">
                  <c:v>0.28217201107925499</c:v>
                </c:pt>
                <c:pt idx="199">
                  <c:v>0.28218896004821858</c:v>
                </c:pt>
                <c:pt idx="200">
                  <c:v>0.28213059086210635</c:v>
                </c:pt>
                <c:pt idx="201">
                  <c:v>0.28203081981266231</c:v>
                </c:pt>
                <c:pt idx="202">
                  <c:v>0.28210300786473941</c:v>
                </c:pt>
                <c:pt idx="203">
                  <c:v>0.28213380179872433</c:v>
                </c:pt>
                <c:pt idx="204">
                  <c:v>0.28204525191156044</c:v>
                </c:pt>
                <c:pt idx="205">
                  <c:v>0.28187861760231719</c:v>
                </c:pt>
                <c:pt idx="206">
                  <c:v>0.28160427231780499</c:v>
                </c:pt>
                <c:pt idx="207">
                  <c:v>0.28104754035234797</c:v>
                </c:pt>
                <c:pt idx="208">
                  <c:v>0.28041779401335076</c:v>
                </c:pt>
                <c:pt idx="209">
                  <c:v>0.2794046793621569</c:v>
                </c:pt>
                <c:pt idx="210">
                  <c:v>0.27836689360524092</c:v>
                </c:pt>
                <c:pt idx="211">
                  <c:v>0.27724752111992962</c:v>
                </c:pt>
                <c:pt idx="212">
                  <c:v>0.27615969099989818</c:v>
                </c:pt>
                <c:pt idx="213">
                  <c:v>0.27502775797888013</c:v>
                </c:pt>
                <c:pt idx="214">
                  <c:v>0.27366574969491553</c:v>
                </c:pt>
                <c:pt idx="215">
                  <c:v>0.27229501914045184</c:v>
                </c:pt>
                <c:pt idx="216">
                  <c:v>0.27177569937745949</c:v>
                </c:pt>
                <c:pt idx="217">
                  <c:v>0.27245665457269169</c:v>
                </c:pt>
                <c:pt idx="218">
                  <c:v>0.2772086179370119</c:v>
                </c:pt>
                <c:pt idx="219">
                  <c:v>0.27810670621377132</c:v>
                </c:pt>
                <c:pt idx="220">
                  <c:v>0.27769241777656745</c:v>
                </c:pt>
                <c:pt idx="221">
                  <c:v>0.27739307541229374</c:v>
                </c:pt>
                <c:pt idx="222">
                  <c:v>0.27739275796766827</c:v>
                </c:pt>
                <c:pt idx="223">
                  <c:v>0.2773917541244097</c:v>
                </c:pt>
                <c:pt idx="224">
                  <c:v>0.27739550146561115</c:v>
                </c:pt>
                <c:pt idx="225">
                  <c:v>0.27740183049582079</c:v>
                </c:pt>
                <c:pt idx="226">
                  <c:v>0.27742346659979111</c:v>
                </c:pt>
                <c:pt idx="227">
                  <c:v>0.27843516008770841</c:v>
                </c:pt>
                <c:pt idx="228">
                  <c:v>0.2791096437339895</c:v>
                </c:pt>
                <c:pt idx="229">
                  <c:v>0.27974633285255751</c:v>
                </c:pt>
                <c:pt idx="230">
                  <c:v>0.28001882455829497</c:v>
                </c:pt>
                <c:pt idx="231">
                  <c:v>0.27972592792426942</c:v>
                </c:pt>
                <c:pt idx="232">
                  <c:v>0.27919557739416606</c:v>
                </c:pt>
                <c:pt idx="233">
                  <c:v>0.27856967164175239</c:v>
                </c:pt>
                <c:pt idx="234">
                  <c:v>0.27785229289804575</c:v>
                </c:pt>
                <c:pt idx="235">
                  <c:v>0.27700721111871118</c:v>
                </c:pt>
                <c:pt idx="236">
                  <c:v>0.27647464299311525</c:v>
                </c:pt>
                <c:pt idx="237">
                  <c:v>0.27595990534813103</c:v>
                </c:pt>
                <c:pt idx="238">
                  <c:v>0.27561918199841196</c:v>
                </c:pt>
                <c:pt idx="239">
                  <c:v>0.27633905491517097</c:v>
                </c:pt>
                <c:pt idx="240">
                  <c:v>0.27925764280883253</c:v>
                </c:pt>
                <c:pt idx="241">
                  <c:v>0.28015830362110206</c:v>
                </c:pt>
                <c:pt idx="242">
                  <c:v>0.2801558414876778</c:v>
                </c:pt>
                <c:pt idx="243">
                  <c:v>0.28017739615768744</c:v>
                </c:pt>
                <c:pt idx="244">
                  <c:v>0.28017575867319022</c:v>
                </c:pt>
                <c:pt idx="245">
                  <c:v>0.28017341827180015</c:v>
                </c:pt>
                <c:pt idx="246">
                  <c:v>0.28017724934524729</c:v>
                </c:pt>
                <c:pt idx="247">
                  <c:v>0.2800627835847142</c:v>
                </c:pt>
                <c:pt idx="248">
                  <c:v>0.28037635953568357</c:v>
                </c:pt>
                <c:pt idx="249">
                  <c:v>0.28195752115075817</c:v>
                </c:pt>
                <c:pt idx="250">
                  <c:v>0.28262251720826032</c:v>
                </c:pt>
                <c:pt idx="251">
                  <c:v>0.28256236624147618</c:v>
                </c:pt>
                <c:pt idx="252">
                  <c:v>0.28227275168464983</c:v>
                </c:pt>
                <c:pt idx="253">
                  <c:v>0.28186347565091668</c:v>
                </c:pt>
                <c:pt idx="254">
                  <c:v>0.28153990117949856</c:v>
                </c:pt>
                <c:pt idx="255">
                  <c:v>0.28111864515602625</c:v>
                </c:pt>
                <c:pt idx="256">
                  <c:v>0.28059832393126344</c:v>
                </c:pt>
                <c:pt idx="257">
                  <c:v>0.28006848516804445</c:v>
                </c:pt>
                <c:pt idx="258">
                  <c:v>0.2791666428646537</c:v>
                </c:pt>
                <c:pt idx="259">
                  <c:v>0.27831474736331174</c:v>
                </c:pt>
                <c:pt idx="260">
                  <c:v>0.27741277813796483</c:v>
                </c:pt>
                <c:pt idx="261">
                  <c:v>0.27741177181987742</c:v>
                </c:pt>
                <c:pt idx="262">
                  <c:v>0.27881898998759852</c:v>
                </c:pt>
                <c:pt idx="263">
                  <c:v>0.27922766926420939</c:v>
                </c:pt>
                <c:pt idx="264">
                  <c:v>0.27910564766274565</c:v>
                </c:pt>
                <c:pt idx="265">
                  <c:v>0.27911860786113729</c:v>
                </c:pt>
                <c:pt idx="266">
                  <c:v>0.27911436723446098</c:v>
                </c:pt>
                <c:pt idx="267">
                  <c:v>0.27919394436157968</c:v>
                </c:pt>
                <c:pt idx="268">
                  <c:v>0.27919224922999214</c:v>
                </c:pt>
                <c:pt idx="269">
                  <c:v>0.27918725269505862</c:v>
                </c:pt>
                <c:pt idx="270">
                  <c:v>0.27915608443119039</c:v>
                </c:pt>
                <c:pt idx="271">
                  <c:v>0.27970210924346384</c:v>
                </c:pt>
                <c:pt idx="272">
                  <c:v>0.28022706425248112</c:v>
                </c:pt>
                <c:pt idx="273">
                  <c:v>0.28047348073825096</c:v>
                </c:pt>
                <c:pt idx="274">
                  <c:v>0.28047844534131416</c:v>
                </c:pt>
                <c:pt idx="275">
                  <c:v>0.28049812967651055</c:v>
                </c:pt>
                <c:pt idx="276">
                  <c:v>0.28020451446754491</c:v>
                </c:pt>
                <c:pt idx="277">
                  <c:v>0.2795678943514503</c:v>
                </c:pt>
                <c:pt idx="278">
                  <c:v>0.27872617832316432</c:v>
                </c:pt>
                <c:pt idx="279">
                  <c:v>0.27780848074524223</c:v>
                </c:pt>
                <c:pt idx="280">
                  <c:v>0.2768857818963234</c:v>
                </c:pt>
                <c:pt idx="281">
                  <c:v>0.27597220605472156</c:v>
                </c:pt>
                <c:pt idx="282">
                  <c:v>0.2750680440065183</c:v>
                </c:pt>
                <c:pt idx="283">
                  <c:v>0.27414457606574155</c:v>
                </c:pt>
                <c:pt idx="284">
                  <c:v>0.27348991611078061</c:v>
                </c:pt>
                <c:pt idx="285">
                  <c:v>0.27407187812340666</c:v>
                </c:pt>
                <c:pt idx="286">
                  <c:v>0.27887888797295501</c:v>
                </c:pt>
                <c:pt idx="287">
                  <c:v>0.28127692600632936</c:v>
                </c:pt>
                <c:pt idx="288">
                  <c:v>0.28102844367581931</c:v>
                </c:pt>
                <c:pt idx="289">
                  <c:v>0.28102798203922824</c:v>
                </c:pt>
                <c:pt idx="290">
                  <c:v>0.28101920187883628</c:v>
                </c:pt>
                <c:pt idx="291">
                  <c:v>0.28094475633512878</c:v>
                </c:pt>
                <c:pt idx="292">
                  <c:v>0.28107326214112949</c:v>
                </c:pt>
                <c:pt idx="293">
                  <c:v>0.28111698087938614</c:v>
                </c:pt>
                <c:pt idx="294">
                  <c:v>0.28096116503695556</c:v>
                </c:pt>
                <c:pt idx="295">
                  <c:v>0.28191068665143731</c:v>
                </c:pt>
                <c:pt idx="296">
                  <c:v>0.28258659818062054</c:v>
                </c:pt>
                <c:pt idx="297">
                  <c:v>0.28339250297690483</c:v>
                </c:pt>
                <c:pt idx="298">
                  <c:v>0.28352733471446645</c:v>
                </c:pt>
                <c:pt idx="299">
                  <c:v>0.28323922412312347</c:v>
                </c:pt>
                <c:pt idx="300">
                  <c:v>0.28275570751825546</c:v>
                </c:pt>
                <c:pt idx="301">
                  <c:v>0.28178641816909361</c:v>
                </c:pt>
                <c:pt idx="302">
                  <c:v>0.28078800822085831</c:v>
                </c:pt>
                <c:pt idx="303">
                  <c:v>0.27931025367009132</c:v>
                </c:pt>
                <c:pt idx="304">
                  <c:v>0.27770454035308129</c:v>
                </c:pt>
                <c:pt idx="305">
                  <c:v>0.27608689182257179</c:v>
                </c:pt>
                <c:pt idx="306">
                  <c:v>0.27466646978206016</c:v>
                </c:pt>
                <c:pt idx="307">
                  <c:v>0.27351707656078095</c:v>
                </c:pt>
                <c:pt idx="308">
                  <c:v>0.27426280386500196</c:v>
                </c:pt>
                <c:pt idx="309">
                  <c:v>0.27827349599322232</c:v>
                </c:pt>
                <c:pt idx="310">
                  <c:v>0.28003466746203787</c:v>
                </c:pt>
                <c:pt idx="311">
                  <c:v>0.27992183307539231</c:v>
                </c:pt>
                <c:pt idx="312">
                  <c:v>0.27987966052390661</c:v>
                </c:pt>
                <c:pt idx="313">
                  <c:v>0.27988297824691094</c:v>
                </c:pt>
                <c:pt idx="314">
                  <c:v>0.27982942261226706</c:v>
                </c:pt>
                <c:pt idx="315">
                  <c:v>0.27981837729370324</c:v>
                </c:pt>
                <c:pt idx="316">
                  <c:v>0.27976679636453167</c:v>
                </c:pt>
                <c:pt idx="317">
                  <c:v>0.2796953670467236</c:v>
                </c:pt>
                <c:pt idx="318">
                  <c:v>0.27996362645772321</c:v>
                </c:pt>
                <c:pt idx="319">
                  <c:v>0.28063247035696026</c:v>
                </c:pt>
                <c:pt idx="320">
                  <c:v>0.28133130332201978</c:v>
                </c:pt>
                <c:pt idx="321">
                  <c:v>0.28143970171843558</c:v>
                </c:pt>
                <c:pt idx="322">
                  <c:v>0.28138485580815803</c:v>
                </c:pt>
                <c:pt idx="323">
                  <c:v>0.2810955966818352</c:v>
                </c:pt>
                <c:pt idx="324">
                  <c:v>0.28088094080560516</c:v>
                </c:pt>
                <c:pt idx="325">
                  <c:v>0.28067031637623396</c:v>
                </c:pt>
                <c:pt idx="326">
                  <c:v>0.28018203620884496</c:v>
                </c:pt>
                <c:pt idx="327">
                  <c:v>0.27960821382954809</c:v>
                </c:pt>
                <c:pt idx="328">
                  <c:v>0.27899351665868882</c:v>
                </c:pt>
                <c:pt idx="329">
                  <c:v>0.27834867136460323</c:v>
                </c:pt>
                <c:pt idx="330">
                  <c:v>0.27766638493939083</c:v>
                </c:pt>
                <c:pt idx="331">
                  <c:v>0.27665223521660404</c:v>
                </c:pt>
                <c:pt idx="332">
                  <c:v>0.27574808178338384</c:v>
                </c:pt>
                <c:pt idx="333">
                  <c:v>0.27507505147409822</c:v>
                </c:pt>
                <c:pt idx="334">
                  <c:v>0.27472482603639853</c:v>
                </c:pt>
                <c:pt idx="335">
                  <c:v>0.27473389728191111</c:v>
                </c:pt>
                <c:pt idx="336">
                  <c:v>0.27477784063513044</c:v>
                </c:pt>
                <c:pt idx="337">
                  <c:v>0.27453591012111284</c:v>
                </c:pt>
                <c:pt idx="338">
                  <c:v>0.27375593513988955</c:v>
                </c:pt>
                <c:pt idx="339">
                  <c:v>0.27232706920241695</c:v>
                </c:pt>
                <c:pt idx="340">
                  <c:v>0.2702424822150809</c:v>
                </c:pt>
                <c:pt idx="341">
                  <c:v>0.26782997577379059</c:v>
                </c:pt>
                <c:pt idx="342">
                  <c:v>0.26733333634170564</c:v>
                </c:pt>
                <c:pt idx="343">
                  <c:v>0.26683586166129197</c:v>
                </c:pt>
                <c:pt idx="344">
                  <c:v>0.26669120381775285</c:v>
                </c:pt>
                <c:pt idx="345">
                  <c:v>0.26796457988850902</c:v>
                </c:pt>
                <c:pt idx="346">
                  <c:v>0.26853636664219138</c:v>
                </c:pt>
                <c:pt idx="347">
                  <c:v>0.270129773096974</c:v>
                </c:pt>
                <c:pt idx="348">
                  <c:v>0.27102609021937907</c:v>
                </c:pt>
                <c:pt idx="349">
                  <c:v>0.27159463828383928</c:v>
                </c:pt>
                <c:pt idx="350">
                  <c:v>0.27256441772681161</c:v>
                </c:pt>
                <c:pt idx="351">
                  <c:v>0.27372619404039739</c:v>
                </c:pt>
                <c:pt idx="352">
                  <c:v>0.27413888156319927</c:v>
                </c:pt>
                <c:pt idx="353">
                  <c:v>0.27573983079888192</c:v>
                </c:pt>
                <c:pt idx="354">
                  <c:v>0.27732036050617215</c:v>
                </c:pt>
                <c:pt idx="355">
                  <c:v>0.27894022990281003</c:v>
                </c:pt>
                <c:pt idx="356">
                  <c:v>0.28000699533538681</c:v>
                </c:pt>
                <c:pt idx="357">
                  <c:v>0.28040007730635308</c:v>
                </c:pt>
                <c:pt idx="358">
                  <c:v>0.280636244286739</c:v>
                </c:pt>
                <c:pt idx="359">
                  <c:v>0.2805688979061588</c:v>
                </c:pt>
                <c:pt idx="360">
                  <c:v>0.28027010620067871</c:v>
                </c:pt>
                <c:pt idx="361">
                  <c:v>0.27989034232903964</c:v>
                </c:pt>
                <c:pt idx="362">
                  <c:v>0.27906283487761152</c:v>
                </c:pt>
                <c:pt idx="363">
                  <c:v>0.27846989886663653</c:v>
                </c:pt>
                <c:pt idx="364">
                  <c:v>0.27769497822774764</c:v>
                </c:pt>
                <c:pt idx="365">
                  <c:v>0.2773399583970429</c:v>
                </c:pt>
                <c:pt idx="366">
                  <c:v>0.2772465660736087</c:v>
                </c:pt>
                <c:pt idx="367">
                  <c:v>0.27726265840057124</c:v>
                </c:pt>
                <c:pt idx="368">
                  <c:v>0.27728952396664891</c:v>
                </c:pt>
                <c:pt idx="369">
                  <c:v>0.27727944478883287</c:v>
                </c:pt>
                <c:pt idx="370">
                  <c:v>0.27707640334859884</c:v>
                </c:pt>
                <c:pt idx="371">
                  <c:v>0.27712745589672272</c:v>
                </c:pt>
                <c:pt idx="372">
                  <c:v>0.27719277653163676</c:v>
                </c:pt>
                <c:pt idx="373">
                  <c:v>0.27726345214465087</c:v>
                </c:pt>
                <c:pt idx="374">
                  <c:v>0.27733969431927069</c:v>
                </c:pt>
                <c:pt idx="375">
                  <c:v>0.2770796436233493</c:v>
                </c:pt>
                <c:pt idx="376">
                  <c:v>0.27681454217766904</c:v>
                </c:pt>
                <c:pt idx="377">
                  <c:v>0.27654850026917455</c:v>
                </c:pt>
                <c:pt idx="378">
                  <c:v>0.27628091817108535</c:v>
                </c:pt>
                <c:pt idx="379">
                  <c:v>0.27601345796410948</c:v>
                </c:pt>
                <c:pt idx="380">
                  <c:v>0.27543242251428524</c:v>
                </c:pt>
                <c:pt idx="381">
                  <c:v>0.27507461939347211</c:v>
                </c:pt>
                <c:pt idx="382">
                  <c:v>0.27491212671525567</c:v>
                </c:pt>
                <c:pt idx="383">
                  <c:v>0.27490910386868894</c:v>
                </c:pt>
                <c:pt idx="384">
                  <c:v>0.27502790007337413</c:v>
                </c:pt>
                <c:pt idx="385">
                  <c:v>0.27526177439765409</c:v>
                </c:pt>
                <c:pt idx="386">
                  <c:v>0.27567728049994095</c:v>
                </c:pt>
                <c:pt idx="387">
                  <c:v>0.27599347577450456</c:v>
                </c:pt>
                <c:pt idx="388">
                  <c:v>0.276144528132725</c:v>
                </c:pt>
                <c:pt idx="389">
                  <c:v>0.27622563457470034</c:v>
                </c:pt>
                <c:pt idx="390">
                  <c:v>0.27625589676601758</c:v>
                </c:pt>
                <c:pt idx="391">
                  <c:v>0.27666176918563928</c:v>
                </c:pt>
                <c:pt idx="392">
                  <c:v>0.27667413157147808</c:v>
                </c:pt>
                <c:pt idx="393">
                  <c:v>0.27631436361023565</c:v>
                </c:pt>
                <c:pt idx="394">
                  <c:v>0.27587675595434563</c:v>
                </c:pt>
                <c:pt idx="395">
                  <c:v>0.27498603939469979</c:v>
                </c:pt>
                <c:pt idx="396">
                  <c:v>0.27430214561966398</c:v>
                </c:pt>
                <c:pt idx="397">
                  <c:v>0.27444073923702283</c:v>
                </c:pt>
                <c:pt idx="398">
                  <c:v>0.27447473362960434</c:v>
                </c:pt>
                <c:pt idx="399">
                  <c:v>0.27475439327330503</c:v>
                </c:pt>
                <c:pt idx="400">
                  <c:v>0.27496305728272608</c:v>
                </c:pt>
                <c:pt idx="401">
                  <c:v>0.27497358624389867</c:v>
                </c:pt>
                <c:pt idx="402">
                  <c:v>0.27496072436810298</c:v>
                </c:pt>
                <c:pt idx="403">
                  <c:v>0.27499226289998413</c:v>
                </c:pt>
                <c:pt idx="404">
                  <c:v>0.27490833420014565</c:v>
                </c:pt>
                <c:pt idx="405">
                  <c:v>0.27483468905657049</c:v>
                </c:pt>
                <c:pt idx="406">
                  <c:v>0.27498730037574953</c:v>
                </c:pt>
                <c:pt idx="407">
                  <c:v>0.27521640561645849</c:v>
                </c:pt>
                <c:pt idx="408">
                  <c:v>0.2755925075629298</c:v>
                </c:pt>
                <c:pt idx="409">
                  <c:v>0.27620409444532196</c:v>
                </c:pt>
                <c:pt idx="410">
                  <c:v>0.27675972920507014</c:v>
                </c:pt>
                <c:pt idx="411">
                  <c:v>0.27737832590958966</c:v>
                </c:pt>
                <c:pt idx="412">
                  <c:v>0.27801607398874134</c:v>
                </c:pt>
                <c:pt idx="413">
                  <c:v>0.27858174088450999</c:v>
                </c:pt>
                <c:pt idx="414">
                  <c:v>0.2788323552650056</c:v>
                </c:pt>
                <c:pt idx="415">
                  <c:v>0.27856284787960806</c:v>
                </c:pt>
                <c:pt idx="416">
                  <c:v>0.27830855029622686</c:v>
                </c:pt>
                <c:pt idx="417">
                  <c:v>0.27789628787872822</c:v>
                </c:pt>
                <c:pt idx="418">
                  <c:v>0.27833709119186234</c:v>
                </c:pt>
                <c:pt idx="419">
                  <c:v>0.27883111771687985</c:v>
                </c:pt>
                <c:pt idx="420">
                  <c:v>0.27884881457624366</c:v>
                </c:pt>
                <c:pt idx="421">
                  <c:v>0.27898477517295073</c:v>
                </c:pt>
                <c:pt idx="422">
                  <c:v>0.27935639635114556</c:v>
                </c:pt>
                <c:pt idx="423">
                  <c:v>0.2792088727816891</c:v>
                </c:pt>
                <c:pt idx="424">
                  <c:v>0.27750368157431765</c:v>
                </c:pt>
                <c:pt idx="425">
                  <c:v>0.2713488615097569</c:v>
                </c:pt>
                <c:pt idx="426">
                  <c:v>0.26728590857102724</c:v>
                </c:pt>
                <c:pt idx="427">
                  <c:v>0.26555328179757887</c:v>
                </c:pt>
                <c:pt idx="428">
                  <c:v>0.26534698240388455</c:v>
                </c:pt>
                <c:pt idx="429">
                  <c:v>0.26594454285595054</c:v>
                </c:pt>
                <c:pt idx="430">
                  <c:v>0.26637295082633333</c:v>
                </c:pt>
                <c:pt idx="431">
                  <c:v>0.26814693451396843</c:v>
                </c:pt>
                <c:pt idx="432">
                  <c:v>0.26961310662416543</c:v>
                </c:pt>
                <c:pt idx="433">
                  <c:v>0.27135045453202356</c:v>
                </c:pt>
                <c:pt idx="434">
                  <c:v>0.27320087346245492</c:v>
                </c:pt>
                <c:pt idx="435">
                  <c:v>0.27509824188413784</c:v>
                </c:pt>
                <c:pt idx="436">
                  <c:v>0.27700860532212851</c:v>
                </c:pt>
                <c:pt idx="437">
                  <c:v>0.27822021546715675</c:v>
                </c:pt>
                <c:pt idx="438">
                  <c:v>0.27849864392321405</c:v>
                </c:pt>
                <c:pt idx="439">
                  <c:v>0.27834679201848117</c:v>
                </c:pt>
                <c:pt idx="440">
                  <c:v>0.28003856083796513</c:v>
                </c:pt>
                <c:pt idx="441">
                  <c:v>0.27937187520968654</c:v>
                </c:pt>
                <c:pt idx="442">
                  <c:v>0.27960940031681986</c:v>
                </c:pt>
                <c:pt idx="443">
                  <c:v>0.27962637836872822</c:v>
                </c:pt>
                <c:pt idx="444">
                  <c:v>0.27909577354403503</c:v>
                </c:pt>
                <c:pt idx="445">
                  <c:v>0.27822368034105122</c:v>
                </c:pt>
                <c:pt idx="446">
                  <c:v>0.27780026792407231</c:v>
                </c:pt>
                <c:pt idx="447">
                  <c:v>0.27790589400635951</c:v>
                </c:pt>
                <c:pt idx="448">
                  <c:v>0.27709887507321618</c:v>
                </c:pt>
                <c:pt idx="449">
                  <c:v>0.27302224725963903</c:v>
                </c:pt>
                <c:pt idx="450">
                  <c:v>0.27133529431409187</c:v>
                </c:pt>
                <c:pt idx="451">
                  <c:v>0.26984558647117968</c:v>
                </c:pt>
                <c:pt idx="452">
                  <c:v>0.26865386565630384</c:v>
                </c:pt>
                <c:pt idx="453">
                  <c:v>0.26877135381048922</c:v>
                </c:pt>
                <c:pt idx="454">
                  <c:v>0.26890753136370182</c:v>
                </c:pt>
                <c:pt idx="455">
                  <c:v>0.26955881828481143</c:v>
                </c:pt>
                <c:pt idx="456">
                  <c:v>0.27045147311448109</c:v>
                </c:pt>
                <c:pt idx="457">
                  <c:v>0.27174204740291846</c:v>
                </c:pt>
                <c:pt idx="458">
                  <c:v>0.27315319605881078</c:v>
                </c:pt>
                <c:pt idx="459">
                  <c:v>0.2740318872035496</c:v>
                </c:pt>
                <c:pt idx="460">
                  <c:v>0.27491641510781201</c:v>
                </c:pt>
                <c:pt idx="461">
                  <c:v>0.27626632394809164</c:v>
                </c:pt>
                <c:pt idx="462">
                  <c:v>0.27669816004761233</c:v>
                </c:pt>
                <c:pt idx="463">
                  <c:v>0.27670083137521356</c:v>
                </c:pt>
                <c:pt idx="464">
                  <c:v>0.27897634539753585</c:v>
                </c:pt>
                <c:pt idx="465">
                  <c:v>0.2800227390446246</c:v>
                </c:pt>
                <c:pt idx="466">
                  <c:v>0.28002263752756401</c:v>
                </c:pt>
                <c:pt idx="467">
                  <c:v>0.28005272618358845</c:v>
                </c:pt>
                <c:pt idx="468">
                  <c:v>0.27993742858030662</c:v>
                </c:pt>
                <c:pt idx="469">
                  <c:v>0.27994880179821235</c:v>
                </c:pt>
                <c:pt idx="470">
                  <c:v>0.27994853538746095</c:v>
                </c:pt>
                <c:pt idx="471">
                  <c:v>0.28009400015980135</c:v>
                </c:pt>
                <c:pt idx="472">
                  <c:v>0.28093134975511674</c:v>
                </c:pt>
                <c:pt idx="473">
                  <c:v>0.28475682742844133</c:v>
                </c:pt>
                <c:pt idx="474">
                  <c:v>0.28751660374805904</c:v>
                </c:pt>
                <c:pt idx="475">
                  <c:v>0.28920254129128875</c:v>
                </c:pt>
                <c:pt idx="476">
                  <c:v>0.28931244886866969</c:v>
                </c:pt>
                <c:pt idx="477">
                  <c:v>0.28892672614480169</c:v>
                </c:pt>
                <c:pt idx="478">
                  <c:v>0.28817317516538221</c:v>
                </c:pt>
                <c:pt idx="479">
                  <c:v>0.28700889034470867</c:v>
                </c:pt>
                <c:pt idx="480">
                  <c:v>0.28487213957732621</c:v>
                </c:pt>
                <c:pt idx="481">
                  <c:v>0.28264561180285408</c:v>
                </c:pt>
                <c:pt idx="482">
                  <c:v>0.28032739073783142</c:v>
                </c:pt>
                <c:pt idx="483">
                  <c:v>0.27772150192759137</c:v>
                </c:pt>
                <c:pt idx="484">
                  <c:v>0.27457623269105147</c:v>
                </c:pt>
                <c:pt idx="485">
                  <c:v>0.27130901166661281</c:v>
                </c:pt>
                <c:pt idx="486">
                  <c:v>0.26844459981421009</c:v>
                </c:pt>
                <c:pt idx="487">
                  <c:v>0.2670324406393188</c:v>
                </c:pt>
                <c:pt idx="488">
                  <c:v>0.26658038020269609</c:v>
                </c:pt>
                <c:pt idx="489">
                  <c:v>0.26711054883053453</c:v>
                </c:pt>
                <c:pt idx="490">
                  <c:v>0.26814891213935327</c:v>
                </c:pt>
                <c:pt idx="491">
                  <c:v>0.26969601618215622</c:v>
                </c:pt>
                <c:pt idx="492">
                  <c:v>0.27182373403187182</c:v>
                </c:pt>
                <c:pt idx="493">
                  <c:v>0.27305248741838256</c:v>
                </c:pt>
                <c:pt idx="494">
                  <c:v>0.27529387235545832</c:v>
                </c:pt>
                <c:pt idx="495">
                  <c:v>0.27659530251349201</c:v>
                </c:pt>
                <c:pt idx="496">
                  <c:v>0.27719518326869735</c:v>
                </c:pt>
                <c:pt idx="497">
                  <c:v>0.27751562025040138</c:v>
                </c:pt>
                <c:pt idx="498">
                  <c:v>0.27814440609701424</c:v>
                </c:pt>
                <c:pt idx="499">
                  <c:v>0.27803952120240577</c:v>
                </c:pt>
                <c:pt idx="500">
                  <c:v>0.27752663233522679</c:v>
                </c:pt>
                <c:pt idx="501">
                  <c:v>0.27640530509622302</c:v>
                </c:pt>
                <c:pt idx="502">
                  <c:v>0.27549538956286063</c:v>
                </c:pt>
                <c:pt idx="503">
                  <c:v>0.27373106931835622</c:v>
                </c:pt>
                <c:pt idx="504">
                  <c:v>0.27126393560988171</c:v>
                </c:pt>
                <c:pt idx="505">
                  <c:v>0.26904683976012822</c:v>
                </c:pt>
                <c:pt idx="506">
                  <c:v>0.26567431395933783</c:v>
                </c:pt>
                <c:pt idx="507">
                  <c:v>0.26232959364088848</c:v>
                </c:pt>
                <c:pt idx="508">
                  <c:v>0.25877980126160655</c:v>
                </c:pt>
                <c:pt idx="509">
                  <c:v>0.25592009812388977</c:v>
                </c:pt>
                <c:pt idx="510">
                  <c:v>0.25383130890221384</c:v>
                </c:pt>
                <c:pt idx="511">
                  <c:v>0.25257384889027695</c:v>
                </c:pt>
                <c:pt idx="512">
                  <c:v>0.25267064378305587</c:v>
                </c:pt>
                <c:pt idx="513">
                  <c:v>0.25440677366778258</c:v>
                </c:pt>
                <c:pt idx="514">
                  <c:v>0.25624401006842518</c:v>
                </c:pt>
                <c:pt idx="515">
                  <c:v>0.25748873768218233</c:v>
                </c:pt>
                <c:pt idx="516">
                  <c:v>0.25913113477601285</c:v>
                </c:pt>
                <c:pt idx="517">
                  <c:v>0.25969804690506215</c:v>
                </c:pt>
                <c:pt idx="518">
                  <c:v>0.25992378986861642</c:v>
                </c:pt>
                <c:pt idx="519">
                  <c:v>0.25993701103377004</c:v>
                </c:pt>
                <c:pt idx="520">
                  <c:v>0.25976489818747089</c:v>
                </c:pt>
                <c:pt idx="521">
                  <c:v>0.25963817395650596</c:v>
                </c:pt>
                <c:pt idx="522">
                  <c:v>0.25875785876432839</c:v>
                </c:pt>
                <c:pt idx="523">
                  <c:v>0.25733546156382126</c:v>
                </c:pt>
                <c:pt idx="524">
                  <c:v>0.25594226655871266</c:v>
                </c:pt>
                <c:pt idx="525">
                  <c:v>0.25393297420385663</c:v>
                </c:pt>
                <c:pt idx="526">
                  <c:v>0.2508695403190192</c:v>
                </c:pt>
                <c:pt idx="527">
                  <c:v>0.24698588428259741</c:v>
                </c:pt>
                <c:pt idx="528">
                  <c:v>0.24303331728222341</c:v>
                </c:pt>
                <c:pt idx="529">
                  <c:v>0.23869363870865223</c:v>
                </c:pt>
                <c:pt idx="530">
                  <c:v>0.23465653036854858</c:v>
                </c:pt>
                <c:pt idx="531">
                  <c:v>0.23154207370719593</c:v>
                </c:pt>
                <c:pt idx="532">
                  <c:v>0.23584618819681472</c:v>
                </c:pt>
                <c:pt idx="533">
                  <c:v>0.25012609553366444</c:v>
                </c:pt>
                <c:pt idx="534">
                  <c:v>0.255188718191668</c:v>
                </c:pt>
                <c:pt idx="535">
                  <c:v>0.25451189296273236</c:v>
                </c:pt>
                <c:pt idx="536">
                  <c:v>0.25421312181608119</c:v>
                </c:pt>
                <c:pt idx="537">
                  <c:v>0.25479006021094569</c:v>
                </c:pt>
                <c:pt idx="538">
                  <c:v>0.25503066523743029</c:v>
                </c:pt>
                <c:pt idx="539">
                  <c:v>0.25462772479390539</c:v>
                </c:pt>
                <c:pt idx="540">
                  <c:v>0.25464401031648243</c:v>
                </c:pt>
                <c:pt idx="541">
                  <c:v>0.25509882675906365</c:v>
                </c:pt>
                <c:pt idx="542">
                  <c:v>0.26244181724129972</c:v>
                </c:pt>
                <c:pt idx="543">
                  <c:v>0.26781576194837498</c:v>
                </c:pt>
                <c:pt idx="544">
                  <c:v>0.27042524002938345</c:v>
                </c:pt>
                <c:pt idx="545">
                  <c:v>0.27173352141696794</c:v>
                </c:pt>
                <c:pt idx="546">
                  <c:v>0.27199232331580686</c:v>
                </c:pt>
                <c:pt idx="547">
                  <c:v>0.27120964513070905</c:v>
                </c:pt>
                <c:pt idx="548">
                  <c:v>0.27026022472426592</c:v>
                </c:pt>
                <c:pt idx="549">
                  <c:v>0.26892158563783153</c:v>
                </c:pt>
                <c:pt idx="550">
                  <c:v>0.267477262137299</c:v>
                </c:pt>
                <c:pt idx="551">
                  <c:v>0.26595124370471679</c:v>
                </c:pt>
                <c:pt idx="552">
                  <c:v>0.26382223157248763</c:v>
                </c:pt>
                <c:pt idx="553">
                  <c:v>0.26195874606666725</c:v>
                </c:pt>
                <c:pt idx="554">
                  <c:v>0.26130060679519868</c:v>
                </c:pt>
                <c:pt idx="555">
                  <c:v>0.26336609189385446</c:v>
                </c:pt>
                <c:pt idx="556">
                  <c:v>0.27325171387731939</c:v>
                </c:pt>
                <c:pt idx="557">
                  <c:v>0.27501418525038113</c:v>
                </c:pt>
                <c:pt idx="558">
                  <c:v>0.27502036073826358</c:v>
                </c:pt>
                <c:pt idx="559">
                  <c:v>0.27505603364789033</c:v>
                </c:pt>
                <c:pt idx="560">
                  <c:v>0.27428140934353001</c:v>
                </c:pt>
                <c:pt idx="561">
                  <c:v>0.27371547444512673</c:v>
                </c:pt>
                <c:pt idx="562">
                  <c:v>0.27381581426750318</c:v>
                </c:pt>
                <c:pt idx="563">
                  <c:v>0.27312703886335554</c:v>
                </c:pt>
                <c:pt idx="564">
                  <c:v>0.27070273877610324</c:v>
                </c:pt>
                <c:pt idx="565">
                  <c:v>0.26583549139431273</c:v>
                </c:pt>
                <c:pt idx="566">
                  <c:v>0.260799621338899</c:v>
                </c:pt>
                <c:pt idx="567">
                  <c:v>0.25945709799364969</c:v>
                </c:pt>
                <c:pt idx="568">
                  <c:v>0.2590585996213004</c:v>
                </c:pt>
                <c:pt idx="569">
                  <c:v>0.25932569809584083</c:v>
                </c:pt>
                <c:pt idx="570">
                  <c:v>0.25933994719535852</c:v>
                </c:pt>
                <c:pt idx="571">
                  <c:v>0.25940874736755909</c:v>
                </c:pt>
                <c:pt idx="572">
                  <c:v>0.25966724323631707</c:v>
                </c:pt>
                <c:pt idx="573">
                  <c:v>0.26081493015041324</c:v>
                </c:pt>
                <c:pt idx="574">
                  <c:v>0.26116220955699143</c:v>
                </c:pt>
                <c:pt idx="575">
                  <c:v>0.26088757174793942</c:v>
                </c:pt>
                <c:pt idx="576">
                  <c:v>0.26060402786186654</c:v>
                </c:pt>
                <c:pt idx="577">
                  <c:v>0.26074732628366787</c:v>
                </c:pt>
                <c:pt idx="578">
                  <c:v>0.26074905771152396</c:v>
                </c:pt>
                <c:pt idx="579">
                  <c:v>0.26075367994394727</c:v>
                </c:pt>
                <c:pt idx="580">
                  <c:v>0.26091465298726513</c:v>
                </c:pt>
                <c:pt idx="581">
                  <c:v>0.26098332343556047</c:v>
                </c:pt>
                <c:pt idx="582">
                  <c:v>0.26101797323156772</c:v>
                </c:pt>
                <c:pt idx="583">
                  <c:v>0.26105703485590553</c:v>
                </c:pt>
                <c:pt idx="584">
                  <c:v>0.26115810393930478</c:v>
                </c:pt>
                <c:pt idx="585">
                  <c:v>0.26121705756282187</c:v>
                </c:pt>
                <c:pt idx="586">
                  <c:v>0.26131910792347124</c:v>
                </c:pt>
                <c:pt idx="587">
                  <c:v>0.26106568842824818</c:v>
                </c:pt>
                <c:pt idx="588">
                  <c:v>0.26126784299717404</c:v>
                </c:pt>
                <c:pt idx="589">
                  <c:v>0.26130081944265193</c:v>
                </c:pt>
                <c:pt idx="590">
                  <c:v>0.26203025358099041</c:v>
                </c:pt>
                <c:pt idx="591">
                  <c:v>0.26229479165578751</c:v>
                </c:pt>
                <c:pt idx="592">
                  <c:v>0.26232770737932243</c:v>
                </c:pt>
                <c:pt idx="593">
                  <c:v>0.26190023419952319</c:v>
                </c:pt>
                <c:pt idx="594">
                  <c:v>0.26126848504574873</c:v>
                </c:pt>
                <c:pt idx="595">
                  <c:v>0.26045769828504972</c:v>
                </c:pt>
                <c:pt idx="596">
                  <c:v>0.26015641801859812</c:v>
                </c:pt>
                <c:pt idx="597">
                  <c:v>0.25985679901760572</c:v>
                </c:pt>
                <c:pt idx="598">
                  <c:v>0.25955668053981795</c:v>
                </c:pt>
                <c:pt idx="599">
                  <c:v>0.25925630770963981</c:v>
                </c:pt>
                <c:pt idx="600">
                  <c:v>0.25825939285323668</c:v>
                </c:pt>
                <c:pt idx="601">
                  <c:v>0.25741601037460971</c:v>
                </c:pt>
                <c:pt idx="602">
                  <c:v>0.2575352413655379</c:v>
                </c:pt>
                <c:pt idx="603">
                  <c:v>0.26248028335167251</c:v>
                </c:pt>
                <c:pt idx="604">
                  <c:v>0.26376361441616297</c:v>
                </c:pt>
                <c:pt idx="605">
                  <c:v>0.26353965810278146</c:v>
                </c:pt>
                <c:pt idx="606">
                  <c:v>0.26291987589687604</c:v>
                </c:pt>
                <c:pt idx="607">
                  <c:v>0.26227741028485446</c:v>
                </c:pt>
                <c:pt idx="608">
                  <c:v>0.26166786816876869</c:v>
                </c:pt>
                <c:pt idx="609">
                  <c:v>0.26173974483594231</c:v>
                </c:pt>
                <c:pt idx="610">
                  <c:v>0.26153574020456721</c:v>
                </c:pt>
                <c:pt idx="611">
                  <c:v>0.26157178427498634</c:v>
                </c:pt>
                <c:pt idx="612">
                  <c:v>0.26134110478518535</c:v>
                </c:pt>
                <c:pt idx="613">
                  <c:v>0.26100482090279037</c:v>
                </c:pt>
                <c:pt idx="614">
                  <c:v>0.26075772736291014</c:v>
                </c:pt>
                <c:pt idx="615">
                  <c:v>0.26078493054591667</c:v>
                </c:pt>
                <c:pt idx="616">
                  <c:v>0.26078753485762435</c:v>
                </c:pt>
                <c:pt idx="617">
                  <c:v>0.26145569126470664</c:v>
                </c:pt>
                <c:pt idx="618">
                  <c:v>0.2621961328043762</c:v>
                </c:pt>
                <c:pt idx="619">
                  <c:v>0.26234550007838814</c:v>
                </c:pt>
                <c:pt idx="620">
                  <c:v>0.26257194969224906</c:v>
                </c:pt>
                <c:pt idx="621">
                  <c:v>0.26285587247580583</c:v>
                </c:pt>
                <c:pt idx="622">
                  <c:v>0.26252428453412191</c:v>
                </c:pt>
                <c:pt idx="623">
                  <c:v>0.26079135502452916</c:v>
                </c:pt>
                <c:pt idx="624">
                  <c:v>0.25901486441351751</c:v>
                </c:pt>
                <c:pt idx="625">
                  <c:v>0.25729813723021233</c:v>
                </c:pt>
                <c:pt idx="626">
                  <c:v>0.25670824844755868</c:v>
                </c:pt>
                <c:pt idx="627">
                  <c:v>0.25611425132963306</c:v>
                </c:pt>
                <c:pt idx="628">
                  <c:v>0.25599433072621397</c:v>
                </c:pt>
                <c:pt idx="629">
                  <c:v>0.25611168847636734</c:v>
                </c:pt>
                <c:pt idx="630">
                  <c:v>0.25636665076762977</c:v>
                </c:pt>
                <c:pt idx="631">
                  <c:v>0.25636773526756268</c:v>
                </c:pt>
                <c:pt idx="632">
                  <c:v>0.25653706466184428</c:v>
                </c:pt>
                <c:pt idx="633">
                  <c:v>0.25695196166921702</c:v>
                </c:pt>
                <c:pt idx="634">
                  <c:v>0.2566346657121521</c:v>
                </c:pt>
                <c:pt idx="635">
                  <c:v>0.25638587519546874</c:v>
                </c:pt>
                <c:pt idx="636">
                  <c:v>0.25639102512862116</c:v>
                </c:pt>
                <c:pt idx="637">
                  <c:v>0.25639198402260327</c:v>
                </c:pt>
                <c:pt idx="638">
                  <c:v>0.25599311017629345</c:v>
                </c:pt>
                <c:pt idx="639">
                  <c:v>0.25543771512811964</c:v>
                </c:pt>
                <c:pt idx="640">
                  <c:v>0.25449908301227603</c:v>
                </c:pt>
                <c:pt idx="641">
                  <c:v>0.25358687448102385</c:v>
                </c:pt>
                <c:pt idx="642">
                  <c:v>0.25266715506878767</c:v>
                </c:pt>
                <c:pt idx="643">
                  <c:v>0.25131031173589141</c:v>
                </c:pt>
                <c:pt idx="644">
                  <c:v>0.24966194485021503</c:v>
                </c:pt>
                <c:pt idx="645">
                  <c:v>0.2473199944492078</c:v>
                </c:pt>
                <c:pt idx="646">
                  <c:v>0.24465151424223486</c:v>
                </c:pt>
                <c:pt idx="647">
                  <c:v>0.24203371375605964</c:v>
                </c:pt>
                <c:pt idx="648">
                  <c:v>0.23938266791865481</c:v>
                </c:pt>
                <c:pt idx="649">
                  <c:v>0.23709907180555767</c:v>
                </c:pt>
                <c:pt idx="650">
                  <c:v>0.23625562695339483</c:v>
                </c:pt>
                <c:pt idx="651">
                  <c:v>0.23635105934848827</c:v>
                </c:pt>
                <c:pt idx="652">
                  <c:v>0.2363428142922637</c:v>
                </c:pt>
                <c:pt idx="653">
                  <c:v>0.23507095967466507</c:v>
                </c:pt>
                <c:pt idx="654">
                  <c:v>0.23452644117559807</c:v>
                </c:pt>
                <c:pt idx="655">
                  <c:v>0.2327870621538046</c:v>
                </c:pt>
                <c:pt idx="656">
                  <c:v>0.23093087562658873</c:v>
                </c:pt>
                <c:pt idx="657">
                  <c:v>0.22845094759587947</c:v>
                </c:pt>
                <c:pt idx="658">
                  <c:v>0.22810258540466832</c:v>
                </c:pt>
                <c:pt idx="659">
                  <c:v>0.22815628973714039</c:v>
                </c:pt>
                <c:pt idx="660">
                  <c:v>0.22848869115639914</c:v>
                </c:pt>
                <c:pt idx="661">
                  <c:v>0.22951688081325369</c:v>
                </c:pt>
                <c:pt idx="662">
                  <c:v>0.23014979273095629</c:v>
                </c:pt>
                <c:pt idx="663">
                  <c:v>0.23094157249793187</c:v>
                </c:pt>
                <c:pt idx="664">
                  <c:v>0.23173981894113899</c:v>
                </c:pt>
                <c:pt idx="665">
                  <c:v>0.2328905578756745</c:v>
                </c:pt>
                <c:pt idx="666">
                  <c:v>0.23321281214874576</c:v>
                </c:pt>
                <c:pt idx="667">
                  <c:v>0.23361702598406631</c:v>
                </c:pt>
                <c:pt idx="668">
                  <c:v>0.23401251473293358</c:v>
                </c:pt>
                <c:pt idx="669">
                  <c:v>0.23353644280033464</c:v>
                </c:pt>
                <c:pt idx="670">
                  <c:v>0.23231725231856198</c:v>
                </c:pt>
                <c:pt idx="671">
                  <c:v>0.23137854113649747</c:v>
                </c:pt>
                <c:pt idx="672">
                  <c:v>0.23190023076921912</c:v>
                </c:pt>
                <c:pt idx="673">
                  <c:v>0.23919651682205054</c:v>
                </c:pt>
                <c:pt idx="674">
                  <c:v>0.2418261536130771</c:v>
                </c:pt>
                <c:pt idx="675">
                  <c:v>0.24225481164544529</c:v>
                </c:pt>
                <c:pt idx="676">
                  <c:v>0.2417626900632861</c:v>
                </c:pt>
                <c:pt idx="677">
                  <c:v>0.2419718382775731</c:v>
                </c:pt>
                <c:pt idx="678">
                  <c:v>0.24173046579495797</c:v>
                </c:pt>
                <c:pt idx="679">
                  <c:v>0.24256212532119051</c:v>
                </c:pt>
                <c:pt idx="680">
                  <c:v>0.24189948353064508</c:v>
                </c:pt>
                <c:pt idx="681">
                  <c:v>0.24318285120360933</c:v>
                </c:pt>
                <c:pt idx="682">
                  <c:v>0.24910276814412691</c:v>
                </c:pt>
                <c:pt idx="683">
                  <c:v>0.25477219314068317</c:v>
                </c:pt>
                <c:pt idx="684">
                  <c:v>0.25281898393986874</c:v>
                </c:pt>
                <c:pt idx="685">
                  <c:v>0.25376892926146266</c:v>
                </c:pt>
                <c:pt idx="686">
                  <c:v>0.25366250537124702</c:v>
                </c:pt>
                <c:pt idx="687">
                  <c:v>0.25261423179818177</c:v>
                </c:pt>
                <c:pt idx="688">
                  <c:v>0.25091168339078446</c:v>
                </c:pt>
                <c:pt idx="689">
                  <c:v>0.24887712577199453</c:v>
                </c:pt>
                <c:pt idx="690">
                  <c:v>0.24665146818947414</c:v>
                </c:pt>
                <c:pt idx="691">
                  <c:v>0.24436459351085954</c:v>
                </c:pt>
                <c:pt idx="692">
                  <c:v>0.24204812871591452</c:v>
                </c:pt>
                <c:pt idx="693">
                  <c:v>0.23898378896788502</c:v>
                </c:pt>
                <c:pt idx="694">
                  <c:v>0.2368611089610442</c:v>
                </c:pt>
                <c:pt idx="695">
                  <c:v>0.23647913473607513</c:v>
                </c:pt>
                <c:pt idx="696">
                  <c:v>0.24089362412311408</c:v>
                </c:pt>
                <c:pt idx="697">
                  <c:v>0.2440986231147674</c:v>
                </c:pt>
                <c:pt idx="698">
                  <c:v>0.24350295494428995</c:v>
                </c:pt>
                <c:pt idx="699">
                  <c:v>0.24315978325019316</c:v>
                </c:pt>
                <c:pt idx="700">
                  <c:v>0.24300683377669069</c:v>
                </c:pt>
                <c:pt idx="701">
                  <c:v>0.24279947639620011</c:v>
                </c:pt>
                <c:pt idx="702">
                  <c:v>0.24275649160839197</c:v>
                </c:pt>
                <c:pt idx="703">
                  <c:v>0.24292362594162281</c:v>
                </c:pt>
                <c:pt idx="704">
                  <c:v>0.24294986220602563</c:v>
                </c:pt>
                <c:pt idx="705">
                  <c:v>0.24348302100868707</c:v>
                </c:pt>
                <c:pt idx="706">
                  <c:v>0.24388667606523032</c:v>
                </c:pt>
                <c:pt idx="707">
                  <c:v>0.24371489669278745</c:v>
                </c:pt>
                <c:pt idx="708">
                  <c:v>0.24378133844047686</c:v>
                </c:pt>
                <c:pt idx="709">
                  <c:v>0.24378126321503502</c:v>
                </c:pt>
                <c:pt idx="710">
                  <c:v>0.24373751709324112</c:v>
                </c:pt>
                <c:pt idx="711">
                  <c:v>0.24307598607125658</c:v>
                </c:pt>
                <c:pt idx="712">
                  <c:v>0.24326328726639701</c:v>
                </c:pt>
                <c:pt idx="713">
                  <c:v>0.24344243567871415</c:v>
                </c:pt>
                <c:pt idx="714">
                  <c:v>0.24361344011586217</c:v>
                </c:pt>
                <c:pt idx="715">
                  <c:v>0.2438226930877046</c:v>
                </c:pt>
                <c:pt idx="716">
                  <c:v>0.24403579965430275</c:v>
                </c:pt>
                <c:pt idx="717">
                  <c:v>0.24422858654570026</c:v>
                </c:pt>
                <c:pt idx="718">
                  <c:v>0.24427722723193643</c:v>
                </c:pt>
                <c:pt idx="719">
                  <c:v>0.24422145353296387</c:v>
                </c:pt>
                <c:pt idx="720">
                  <c:v>0.24585839169960372</c:v>
                </c:pt>
                <c:pt idx="721">
                  <c:v>0.24576038759334867</c:v>
                </c:pt>
                <c:pt idx="722">
                  <c:v>0.24573840152030282</c:v>
                </c:pt>
                <c:pt idx="723">
                  <c:v>0.24591755905447693</c:v>
                </c:pt>
                <c:pt idx="724">
                  <c:v>0.24594916562130686</c:v>
                </c:pt>
                <c:pt idx="725">
                  <c:v>0.2460087919014616</c:v>
                </c:pt>
                <c:pt idx="726">
                  <c:v>0.24798744430527295</c:v>
                </c:pt>
                <c:pt idx="727">
                  <c:v>0.24840576743098811</c:v>
                </c:pt>
                <c:pt idx="728">
                  <c:v>0.24581489163982564</c:v>
                </c:pt>
                <c:pt idx="729">
                  <c:v>0.23546958636431034</c:v>
                </c:pt>
                <c:pt idx="730">
                  <c:v>0.22702371787360653</c:v>
                </c:pt>
                <c:pt idx="731">
                  <c:v>0.22610185045281261</c:v>
                </c:pt>
                <c:pt idx="732">
                  <c:v>0.22599701988534113</c:v>
                </c:pt>
                <c:pt idx="733">
                  <c:v>0.22599238452516285</c:v>
                </c:pt>
                <c:pt idx="734">
                  <c:v>0.22599168823423207</c:v>
                </c:pt>
                <c:pt idx="735">
                  <c:v>0.22550951365074873</c:v>
                </c:pt>
                <c:pt idx="736">
                  <c:v>0.22484945743684681</c:v>
                </c:pt>
                <c:pt idx="737">
                  <c:v>0.22414717557410913</c:v>
                </c:pt>
                <c:pt idx="738">
                  <c:v>0.2224387903900174</c:v>
                </c:pt>
                <c:pt idx="739">
                  <c:v>0.22068707971216719</c:v>
                </c:pt>
                <c:pt idx="740">
                  <c:v>0.21798005369181678</c:v>
                </c:pt>
                <c:pt idx="741">
                  <c:v>0.21683868019225208</c:v>
                </c:pt>
                <c:pt idx="742">
                  <c:v>0.21887904846384157</c:v>
                </c:pt>
                <c:pt idx="743">
                  <c:v>0.23045978079754775</c:v>
                </c:pt>
                <c:pt idx="744">
                  <c:v>0.23528956418401006</c:v>
                </c:pt>
                <c:pt idx="745">
                  <c:v>0.23492383108137563</c:v>
                </c:pt>
                <c:pt idx="746">
                  <c:v>0.23501349996797791</c:v>
                </c:pt>
                <c:pt idx="747">
                  <c:v>0.23514530432344902</c:v>
                </c:pt>
                <c:pt idx="748">
                  <c:v>0.2348889764523602</c:v>
                </c:pt>
                <c:pt idx="749">
                  <c:v>0.23483435339540715</c:v>
                </c:pt>
                <c:pt idx="750">
                  <c:v>0.23480893173026476</c:v>
                </c:pt>
                <c:pt idx="751">
                  <c:v>0.23490827940372322</c:v>
                </c:pt>
                <c:pt idx="752">
                  <c:v>0.23935944505122922</c:v>
                </c:pt>
                <c:pt idx="753">
                  <c:v>0.24240804471968169</c:v>
                </c:pt>
                <c:pt idx="754">
                  <c:v>0.24336167192996902</c:v>
                </c:pt>
                <c:pt idx="755">
                  <c:v>0.24479547785573086</c:v>
                </c:pt>
                <c:pt idx="756">
                  <c:v>0.24453518966546908</c:v>
                </c:pt>
                <c:pt idx="757">
                  <c:v>0.24379525379664882</c:v>
                </c:pt>
                <c:pt idx="758">
                  <c:v>0.24330911161327282</c:v>
                </c:pt>
                <c:pt idx="759">
                  <c:v>0.24251400290442093</c:v>
                </c:pt>
                <c:pt idx="760">
                  <c:v>0.23986945191826947</c:v>
                </c:pt>
                <c:pt idx="761">
                  <c:v>0.23600136374432346</c:v>
                </c:pt>
                <c:pt idx="762">
                  <c:v>0.23206057972386929</c:v>
                </c:pt>
                <c:pt idx="763">
                  <c:v>0.22841562664753817</c:v>
                </c:pt>
                <c:pt idx="764">
                  <c:v>0.22657620724315056</c:v>
                </c:pt>
                <c:pt idx="765">
                  <c:v>0.22890451695765279</c:v>
                </c:pt>
                <c:pt idx="766">
                  <c:v>0.24611640060430348</c:v>
                </c:pt>
                <c:pt idx="767">
                  <c:v>0.25119365453258169</c:v>
                </c:pt>
                <c:pt idx="768">
                  <c:v>0.25089629809433273</c:v>
                </c:pt>
                <c:pt idx="769">
                  <c:v>0.25089309720687719</c:v>
                </c:pt>
                <c:pt idx="770">
                  <c:v>0.25079742499329483</c:v>
                </c:pt>
                <c:pt idx="771">
                  <c:v>0.25045382975962366</c:v>
                </c:pt>
                <c:pt idx="772">
                  <c:v>0.24956470777385356</c:v>
                </c:pt>
                <c:pt idx="773">
                  <c:v>0.24870309847779176</c:v>
                </c:pt>
                <c:pt idx="774">
                  <c:v>0.24704782264848801</c:v>
                </c:pt>
                <c:pt idx="775">
                  <c:v>0.24659232696260283</c:v>
                </c:pt>
                <c:pt idx="776">
                  <c:v>0.24719916209386952</c:v>
                </c:pt>
                <c:pt idx="777">
                  <c:v>0.24710032898924694</c:v>
                </c:pt>
                <c:pt idx="778">
                  <c:v>0.24704453567274171</c:v>
                </c:pt>
                <c:pt idx="779">
                  <c:v>0.24733285452456824</c:v>
                </c:pt>
                <c:pt idx="780">
                  <c:v>0.24757315181496348</c:v>
                </c:pt>
                <c:pt idx="781">
                  <c:v>0.2481044221191572</c:v>
                </c:pt>
                <c:pt idx="782">
                  <c:v>0.24847618181603207</c:v>
                </c:pt>
                <c:pt idx="783">
                  <c:v>0.24933916436673398</c:v>
                </c:pt>
                <c:pt idx="784">
                  <c:v>0.25024108335066192</c:v>
                </c:pt>
                <c:pt idx="785">
                  <c:v>0.25133009766161574</c:v>
                </c:pt>
                <c:pt idx="786">
                  <c:v>0.25142861025786561</c:v>
                </c:pt>
                <c:pt idx="787">
                  <c:v>0.25049226564407473</c:v>
                </c:pt>
                <c:pt idx="788">
                  <c:v>0.24951007801168382</c:v>
                </c:pt>
                <c:pt idx="789">
                  <c:v>0.2496545125169039</c:v>
                </c:pt>
                <c:pt idx="790">
                  <c:v>0.24869428924017492</c:v>
                </c:pt>
                <c:pt idx="791">
                  <c:v>0.24781998997194538</c:v>
                </c:pt>
                <c:pt idx="792">
                  <c:v>0.24713869901237967</c:v>
                </c:pt>
                <c:pt idx="793">
                  <c:v>0.247025523016528</c:v>
                </c:pt>
                <c:pt idx="794">
                  <c:v>0.24692897705597402</c:v>
                </c:pt>
                <c:pt idx="795">
                  <c:v>0.2469980891400396</c:v>
                </c:pt>
                <c:pt idx="796">
                  <c:v>0.24691554514471933</c:v>
                </c:pt>
                <c:pt idx="797">
                  <c:v>0.24686571865731533</c:v>
                </c:pt>
                <c:pt idx="798">
                  <c:v>0.24692308123846876</c:v>
                </c:pt>
                <c:pt idx="799">
                  <c:v>0.2468467598000243</c:v>
                </c:pt>
                <c:pt idx="800">
                  <c:v>0.24628157247380825</c:v>
                </c:pt>
                <c:pt idx="801">
                  <c:v>0.24566686042235486</c:v>
                </c:pt>
                <c:pt idx="802">
                  <c:v>0.24586448843070446</c:v>
                </c:pt>
                <c:pt idx="803">
                  <c:v>0.24626781140287127</c:v>
                </c:pt>
                <c:pt idx="804">
                  <c:v>0.24707580555492947</c:v>
                </c:pt>
                <c:pt idx="805">
                  <c:v>0.24738844004744692</c:v>
                </c:pt>
                <c:pt idx="806">
                  <c:v>0.2484525007683242</c:v>
                </c:pt>
                <c:pt idx="807">
                  <c:v>0.2493266011990147</c:v>
                </c:pt>
                <c:pt idx="808">
                  <c:v>0.25128130682395977</c:v>
                </c:pt>
                <c:pt idx="809">
                  <c:v>0.25362394665598975</c:v>
                </c:pt>
                <c:pt idx="810">
                  <c:v>0.2566166020950616</c:v>
                </c:pt>
                <c:pt idx="811">
                  <c:v>0.25972473138127283</c:v>
                </c:pt>
                <c:pt idx="812">
                  <c:v>0.26289289639128777</c:v>
                </c:pt>
                <c:pt idx="813">
                  <c:v>0.26440997409479328</c:v>
                </c:pt>
                <c:pt idx="814">
                  <c:v>0.26542861673878032</c:v>
                </c:pt>
                <c:pt idx="815">
                  <c:v>0.26704896093731545</c:v>
                </c:pt>
                <c:pt idx="816">
                  <c:v>0.26611294038624411</c:v>
                </c:pt>
                <c:pt idx="817">
                  <c:v>0.26278886064757989</c:v>
                </c:pt>
                <c:pt idx="818">
                  <c:v>0.25391962579454008</c:v>
                </c:pt>
                <c:pt idx="819">
                  <c:v>0.24411827982108386</c:v>
                </c:pt>
                <c:pt idx="820">
                  <c:v>0.23559836345957585</c:v>
                </c:pt>
                <c:pt idx="821">
                  <c:v>0.22503043497333811</c:v>
                </c:pt>
                <c:pt idx="822">
                  <c:v>0.21619393042560942</c:v>
                </c:pt>
                <c:pt idx="823">
                  <c:v>0.21069163745011379</c:v>
                </c:pt>
                <c:pt idx="824">
                  <c:v>0.21008183693842497</c:v>
                </c:pt>
                <c:pt idx="825">
                  <c:v>0.21352671962645567</c:v>
                </c:pt>
                <c:pt idx="826">
                  <c:v>0.21662769337861557</c:v>
                </c:pt>
                <c:pt idx="827">
                  <c:v>0.21869006921282935</c:v>
                </c:pt>
                <c:pt idx="828">
                  <c:v>0.21898145270050048</c:v>
                </c:pt>
                <c:pt idx="829">
                  <c:v>0.22002311138246117</c:v>
                </c:pt>
                <c:pt idx="830">
                  <c:v>0.22166029649975444</c:v>
                </c:pt>
                <c:pt idx="831">
                  <c:v>0.22236162008905538</c:v>
                </c:pt>
                <c:pt idx="832">
                  <c:v>0.22172262443121249</c:v>
                </c:pt>
                <c:pt idx="833">
                  <c:v>0.2210797517224907</c:v>
                </c:pt>
                <c:pt idx="834">
                  <c:v>0.2204238200074263</c:v>
                </c:pt>
                <c:pt idx="835">
                  <c:v>0.21974638713845504</c:v>
                </c:pt>
                <c:pt idx="836">
                  <c:v>0.2183627251704266</c:v>
                </c:pt>
                <c:pt idx="837">
                  <c:v>0.21988518504756782</c:v>
                </c:pt>
                <c:pt idx="838">
                  <c:v>0.2375219691685144</c:v>
                </c:pt>
                <c:pt idx="839">
                  <c:v>0.23826215750625035</c:v>
                </c:pt>
                <c:pt idx="840">
                  <c:v>0.2385787126420823</c:v>
                </c:pt>
                <c:pt idx="841">
                  <c:v>0.2410459768118251</c:v>
                </c:pt>
                <c:pt idx="842">
                  <c:v>0.24203409965793016</c:v>
                </c:pt>
                <c:pt idx="843">
                  <c:v>0.24426886629904529</c:v>
                </c:pt>
                <c:pt idx="844">
                  <c:v>0.24725685861766425</c:v>
                </c:pt>
                <c:pt idx="845">
                  <c:v>0.2530845881409664</c:v>
                </c:pt>
                <c:pt idx="846">
                  <c:v>0.24749459739883295</c:v>
                </c:pt>
                <c:pt idx="847">
                  <c:v>0.23501948812828916</c:v>
                </c:pt>
                <c:pt idx="848">
                  <c:v>0.22223341048767664</c:v>
                </c:pt>
                <c:pt idx="849">
                  <c:v>0.21572865896972857</c:v>
                </c:pt>
                <c:pt idx="850">
                  <c:v>0.21367905025521763</c:v>
                </c:pt>
                <c:pt idx="851">
                  <c:v>0.21287572271372646</c:v>
                </c:pt>
                <c:pt idx="852">
                  <c:v>0.21584618108684597</c:v>
                </c:pt>
                <c:pt idx="853">
                  <c:v>0.22143774197183511</c:v>
                </c:pt>
                <c:pt idx="854">
                  <c:v>0.22750371310013726</c:v>
                </c:pt>
                <c:pt idx="855">
                  <c:v>0.23444041434147464</c:v>
                </c:pt>
                <c:pt idx="856">
                  <c:v>0.23987242694710251</c:v>
                </c:pt>
                <c:pt idx="857">
                  <c:v>0.24754257386703474</c:v>
                </c:pt>
                <c:pt idx="858">
                  <c:v>0.25319163837903041</c:v>
                </c:pt>
                <c:pt idx="859">
                  <c:v>0.25909627318883677</c:v>
                </c:pt>
                <c:pt idx="860">
                  <c:v>0.26157721054285765</c:v>
                </c:pt>
                <c:pt idx="861">
                  <c:v>0.26068055816673324</c:v>
                </c:pt>
                <c:pt idx="862">
                  <c:v>0.2630638788810199</c:v>
                </c:pt>
                <c:pt idx="863">
                  <c:v>0.26174596905444336</c:v>
                </c:pt>
                <c:pt idx="864">
                  <c:v>0.26214833975597202</c:v>
                </c:pt>
                <c:pt idx="865">
                  <c:v>0.26250324792486984</c:v>
                </c:pt>
                <c:pt idx="866">
                  <c:v>0.26267565329877951</c:v>
                </c:pt>
                <c:pt idx="867">
                  <c:v>0.26360668140642601</c:v>
                </c:pt>
                <c:pt idx="868">
                  <c:v>0.26366714918362194</c:v>
                </c:pt>
                <c:pt idx="869">
                  <c:v>0.26402011276356435</c:v>
                </c:pt>
                <c:pt idx="870">
                  <c:v>0.26385737276894139</c:v>
                </c:pt>
                <c:pt idx="871">
                  <c:v>0.26612533584038306</c:v>
                </c:pt>
                <c:pt idx="872">
                  <c:v>0.26980375479927626</c:v>
                </c:pt>
                <c:pt idx="873">
                  <c:v>0.27306423698546839</c:v>
                </c:pt>
                <c:pt idx="874">
                  <c:v>0.2727120894124892</c:v>
                </c:pt>
                <c:pt idx="875">
                  <c:v>0.27215931285783507</c:v>
                </c:pt>
                <c:pt idx="876">
                  <c:v>0.26872601452389311</c:v>
                </c:pt>
                <c:pt idx="877">
                  <c:v>0.26345355767071876</c:v>
                </c:pt>
                <c:pt idx="878">
                  <c:v>0.25748455509527468</c:v>
                </c:pt>
                <c:pt idx="879">
                  <c:v>0.24998405591830208</c:v>
                </c:pt>
                <c:pt idx="880">
                  <c:v>0.24021479080618585</c:v>
                </c:pt>
                <c:pt idx="881">
                  <c:v>0.22837798396499318</c:v>
                </c:pt>
                <c:pt idx="882">
                  <c:v>0.2169835660845251</c:v>
                </c:pt>
                <c:pt idx="883">
                  <c:v>0.21319631491177671</c:v>
                </c:pt>
                <c:pt idx="884">
                  <c:v>0.22379984245225534</c:v>
                </c:pt>
                <c:pt idx="885">
                  <c:v>0.257316096190852</c:v>
                </c:pt>
                <c:pt idx="886">
                  <c:v>0.26931569365279229</c:v>
                </c:pt>
                <c:pt idx="887">
                  <c:v>0.26912800040355045</c:v>
                </c:pt>
                <c:pt idx="888">
                  <c:v>0.26665188652016886</c:v>
                </c:pt>
                <c:pt idx="889">
                  <c:v>0.26646393661309237</c:v>
                </c:pt>
                <c:pt idx="890">
                  <c:v>0.2668532242109804</c:v>
                </c:pt>
                <c:pt idx="891">
                  <c:v>0.26659265611831345</c:v>
                </c:pt>
                <c:pt idx="892">
                  <c:v>0.2665433550096285</c:v>
                </c:pt>
                <c:pt idx="893">
                  <c:v>0.2671673432288767</c:v>
                </c:pt>
                <c:pt idx="894">
                  <c:v>0.2755250676391866</c:v>
                </c:pt>
                <c:pt idx="895">
                  <c:v>0.28882088131414418</c:v>
                </c:pt>
                <c:pt idx="896">
                  <c:v>0.29356593669899483</c:v>
                </c:pt>
                <c:pt idx="897">
                  <c:v>0.29775055408241613</c:v>
                </c:pt>
                <c:pt idx="898">
                  <c:v>0.30188202860584951</c:v>
                </c:pt>
                <c:pt idx="899">
                  <c:v>0.30048142392329563</c:v>
                </c:pt>
                <c:pt idx="900">
                  <c:v>0.29813780977456045</c:v>
                </c:pt>
                <c:pt idx="901">
                  <c:v>0.29255786087113805</c:v>
                </c:pt>
                <c:pt idx="902">
                  <c:v>0.28574593057296821</c:v>
                </c:pt>
                <c:pt idx="903">
                  <c:v>0.27820865506504422</c:v>
                </c:pt>
                <c:pt idx="904">
                  <c:v>0.27011816031014463</c:v>
                </c:pt>
                <c:pt idx="905">
                  <c:v>0.26046805887241714</c:v>
                </c:pt>
                <c:pt idx="906">
                  <c:v>0.25382789996880112</c:v>
                </c:pt>
                <c:pt idx="907">
                  <c:v>0.26480288728050982</c:v>
                </c:pt>
                <c:pt idx="908">
                  <c:v>0.30364186235638368</c:v>
                </c:pt>
                <c:pt idx="909">
                  <c:v>0.32100707897944247</c:v>
                </c:pt>
                <c:pt idx="910">
                  <c:v>0.31647776440866954</c:v>
                </c:pt>
                <c:pt idx="911">
                  <c:v>0.31406649407605808</c:v>
                </c:pt>
                <c:pt idx="912">
                  <c:v>0.31563949278066034</c:v>
                </c:pt>
                <c:pt idx="913">
                  <c:v>0.31573296872670525</c:v>
                </c:pt>
                <c:pt idx="914">
                  <c:v>0.31457095779647287</c:v>
                </c:pt>
                <c:pt idx="915">
                  <c:v>0.31351858053799214</c:v>
                </c:pt>
                <c:pt idx="916">
                  <c:v>0.31514918817027127</c:v>
                </c:pt>
                <c:pt idx="917">
                  <c:v>0.33537187692620263</c:v>
                </c:pt>
                <c:pt idx="918">
                  <c:v>0.36044586642380533</c:v>
                </c:pt>
                <c:pt idx="919">
                  <c:v>0.37572213187928832</c:v>
                </c:pt>
                <c:pt idx="920">
                  <c:v>0.38714922996930218</c:v>
                </c:pt>
                <c:pt idx="921">
                  <c:v>0.39207981857246932</c:v>
                </c:pt>
                <c:pt idx="922">
                  <c:v>0.39263810297833779</c:v>
                </c:pt>
                <c:pt idx="923">
                  <c:v>0.38864268792090517</c:v>
                </c:pt>
                <c:pt idx="924">
                  <c:v>0.37851588122286828</c:v>
                </c:pt>
                <c:pt idx="925">
                  <c:v>0.36564605610868267</c:v>
                </c:pt>
                <c:pt idx="926">
                  <c:v>0.35059413339944201</c:v>
                </c:pt>
                <c:pt idx="927">
                  <c:v>0.33312953555527786</c:v>
                </c:pt>
                <c:pt idx="928">
                  <c:v>0.32276718194779769</c:v>
                </c:pt>
                <c:pt idx="929">
                  <c:v>0.3348758922223869</c:v>
                </c:pt>
                <c:pt idx="930">
                  <c:v>0.43341692632208417</c:v>
                </c:pt>
                <c:pt idx="931">
                  <c:v>0.48192101076144389</c:v>
                </c:pt>
                <c:pt idx="932">
                  <c:v>0.48187106887054532</c:v>
                </c:pt>
                <c:pt idx="933">
                  <c:v>0.48301958648442112</c:v>
                </c:pt>
                <c:pt idx="934">
                  <c:v>0.48544476498170569</c:v>
                </c:pt>
                <c:pt idx="935">
                  <c:v>0.49352462013566567</c:v>
                </c:pt>
                <c:pt idx="936">
                  <c:v>0.49282106869785763</c:v>
                </c:pt>
                <c:pt idx="937">
                  <c:v>0.49250226777093115</c:v>
                </c:pt>
                <c:pt idx="938">
                  <c:v>0.49273972553301748</c:v>
                </c:pt>
                <c:pt idx="939">
                  <c:v>0.51111293622137088</c:v>
                </c:pt>
                <c:pt idx="940">
                  <c:v>0.52929490587403361</c:v>
                </c:pt>
                <c:pt idx="941">
                  <c:v>0.53456507054241409</c:v>
                </c:pt>
                <c:pt idx="942">
                  <c:v>0.53713926390046973</c:v>
                </c:pt>
                <c:pt idx="943">
                  <c:v>0.53744740300912008</c:v>
                </c:pt>
                <c:pt idx="944">
                  <c:v>0.53686530708106295</c:v>
                </c:pt>
                <c:pt idx="945">
                  <c:v>0.54028532380886674</c:v>
                </c:pt>
                <c:pt idx="946">
                  <c:v>0.53727559934298341</c:v>
                </c:pt>
                <c:pt idx="947">
                  <c:v>0.53247814730864096</c:v>
                </c:pt>
                <c:pt idx="948">
                  <c:v>0.52358679850090883</c:v>
                </c:pt>
                <c:pt idx="949">
                  <c:v>0.51163331040858662</c:v>
                </c:pt>
                <c:pt idx="950">
                  <c:v>0.49517896799458583</c:v>
                </c:pt>
                <c:pt idx="951">
                  <c:v>0.47486732105023688</c:v>
                </c:pt>
                <c:pt idx="952">
                  <c:v>0.45222881639105977</c:v>
                </c:pt>
                <c:pt idx="953">
                  <c:v>0.43272184667543767</c:v>
                </c:pt>
                <c:pt idx="954">
                  <c:v>0.42511870294828319</c:v>
                </c:pt>
                <c:pt idx="955">
                  <c:v>0.42560006180821675</c:v>
                </c:pt>
                <c:pt idx="956">
                  <c:v>0.44296488440514492</c:v>
                </c:pt>
                <c:pt idx="957">
                  <c:v>0.45087636925908764</c:v>
                </c:pt>
                <c:pt idx="958">
                  <c:v>0.46097725913927601</c:v>
                </c:pt>
                <c:pt idx="959">
                  <c:v>0.47688837578090648</c:v>
                </c:pt>
                <c:pt idx="960">
                  <c:v>0.47541385245901768</c:v>
                </c:pt>
                <c:pt idx="961">
                  <c:v>0.48514762032139319</c:v>
                </c:pt>
                <c:pt idx="962">
                  <c:v>0.48876753453343574</c:v>
                </c:pt>
                <c:pt idx="963">
                  <c:v>0.50205852724297906</c:v>
                </c:pt>
                <c:pt idx="964">
                  <c:v>0.50587280448404504</c:v>
                </c:pt>
                <c:pt idx="965">
                  <c:v>0.50452578080193444</c:v>
                </c:pt>
                <c:pt idx="966">
                  <c:v>0.50297849082154622</c:v>
                </c:pt>
                <c:pt idx="967">
                  <c:v>0.50528998234379574</c:v>
                </c:pt>
                <c:pt idx="968">
                  <c:v>0.50741848156661773</c:v>
                </c:pt>
                <c:pt idx="969">
                  <c:v>0.50441171026542553</c:v>
                </c:pt>
                <c:pt idx="970">
                  <c:v>0.51002919508159938</c:v>
                </c:pt>
                <c:pt idx="971">
                  <c:v>0.50374148626155146</c:v>
                </c:pt>
                <c:pt idx="972">
                  <c:v>0.49344547693209179</c:v>
                </c:pt>
                <c:pt idx="973">
                  <c:v>0.473586460432185</c:v>
                </c:pt>
                <c:pt idx="974">
                  <c:v>0.43754194532905233</c:v>
                </c:pt>
                <c:pt idx="975">
                  <c:v>0.39555068224385109</c:v>
                </c:pt>
                <c:pt idx="976">
                  <c:v>0.33735122525102529</c:v>
                </c:pt>
                <c:pt idx="977">
                  <c:v>0.27365399302787596</c:v>
                </c:pt>
                <c:pt idx="978">
                  <c:v>0.27862234512043454</c:v>
                </c:pt>
                <c:pt idx="979">
                  <c:v>0.37549687319947428</c:v>
                </c:pt>
                <c:pt idx="980">
                  <c:v>0.47732660927825843</c:v>
                </c:pt>
                <c:pt idx="981">
                  <c:v>0.55556725289057673</c:v>
                </c:pt>
                <c:pt idx="982">
                  <c:v>0.59495804810440789</c:v>
                </c:pt>
                <c:pt idx="983">
                  <c:v>0.59421863778447692</c:v>
                </c:pt>
                <c:pt idx="984">
                  <c:v>0.60634401014007888</c:v>
                </c:pt>
                <c:pt idx="985">
                  <c:v>0.53511508532977947</c:v>
                </c:pt>
                <c:pt idx="986">
                  <c:v>0.41282391668146057</c:v>
                </c:pt>
                <c:pt idx="987">
                  <c:v>0.33083662342056641</c:v>
                </c:pt>
                <c:pt idx="988">
                  <c:v>0.25733658608128485</c:v>
                </c:pt>
                <c:pt idx="989">
                  <c:v>0.19641259488429297</c:v>
                </c:pt>
                <c:pt idx="990">
                  <c:v>8.7536741653761505E-2</c:v>
                </c:pt>
                <c:pt idx="991">
                  <c:v>6.6344065054456903E-3</c:v>
                </c:pt>
                <c:pt idx="992">
                  <c:v>-8.6119370355718317E-2</c:v>
                </c:pt>
                <c:pt idx="993">
                  <c:v>-3.955463988489611E-2</c:v>
                </c:pt>
                <c:pt idx="994">
                  <c:v>0.13279153572178046</c:v>
                </c:pt>
                <c:pt idx="995">
                  <c:v>0.52224437884619934</c:v>
                </c:pt>
                <c:pt idx="996">
                  <c:v>0.75978258552666045</c:v>
                </c:pt>
                <c:pt idx="997">
                  <c:v>0.68730219893519051</c:v>
                </c:pt>
                <c:pt idx="998" formatCode="0.00">
                  <c:v>0</c:v>
                </c:pt>
                <c:pt idx="999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B-4CA6-BAF7-E32A5B0C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71703040"/>
        <c:axId val="671704000"/>
      </c:barChart>
      <c:catAx>
        <c:axId val="6717030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04000"/>
        <c:crosses val="autoZero"/>
        <c:auto val="1"/>
        <c:lblAlgn val="ctr"/>
        <c:lblOffset val="100"/>
        <c:noMultiLvlLbl val="0"/>
      </c:catAx>
      <c:valAx>
        <c:axId val="671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7445319335082E-2"/>
          <c:y val="0.20096092155147274"/>
          <c:w val="0.91281255468066491"/>
          <c:h val="0.6966396908719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'Correlation Table'!$F$1</c:f>
              <c:strCache>
                <c:ptCount val="1"/>
                <c:pt idx="0">
                  <c:v>Temp Correlation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val>
            <c:numRef>
              <c:f>'Correlation Table'!$F$2:$F$1001</c:f>
              <c:numCache>
                <c:formatCode>General</c:formatCode>
                <c:ptCount val="1000"/>
                <c:pt idx="0">
                  <c:v>0.22929155386993369</c:v>
                </c:pt>
                <c:pt idx="1">
                  <c:v>0.22975123081137827</c:v>
                </c:pt>
                <c:pt idx="2">
                  <c:v>0.22983439423687349</c:v>
                </c:pt>
                <c:pt idx="3">
                  <c:v>0.22996179570495162</c:v>
                </c:pt>
                <c:pt idx="4">
                  <c:v>0.23046115776737688</c:v>
                </c:pt>
                <c:pt idx="5">
                  <c:v>0.23111946335467257</c:v>
                </c:pt>
                <c:pt idx="6">
                  <c:v>0.23178012923841312</c:v>
                </c:pt>
                <c:pt idx="7">
                  <c:v>0.23212896558597429</c:v>
                </c:pt>
                <c:pt idx="8">
                  <c:v>0.23218937714142199</c:v>
                </c:pt>
                <c:pt idx="9">
                  <c:v>0.23276111559300389</c:v>
                </c:pt>
                <c:pt idx="10">
                  <c:v>0.23437607736684135</c:v>
                </c:pt>
                <c:pt idx="11">
                  <c:v>0.23597275626399675</c:v>
                </c:pt>
                <c:pt idx="12">
                  <c:v>0.23653938200616734</c:v>
                </c:pt>
                <c:pt idx="13">
                  <c:v>0.23609378720090005</c:v>
                </c:pt>
                <c:pt idx="14">
                  <c:v>0.23513767224749868</c:v>
                </c:pt>
                <c:pt idx="15">
                  <c:v>0.23343818400889463</c:v>
                </c:pt>
                <c:pt idx="16">
                  <c:v>0.23154764965592434</c:v>
                </c:pt>
                <c:pt idx="17">
                  <c:v>0.23060568256256159</c:v>
                </c:pt>
                <c:pt idx="18">
                  <c:v>0.23119596590441344</c:v>
                </c:pt>
                <c:pt idx="19">
                  <c:v>0.23348136000784334</c:v>
                </c:pt>
                <c:pt idx="20">
                  <c:v>0.23567703586312988</c:v>
                </c:pt>
                <c:pt idx="21">
                  <c:v>0.23766671762919625</c:v>
                </c:pt>
                <c:pt idx="22">
                  <c:v>0.2397850451810988</c:v>
                </c:pt>
                <c:pt idx="23">
                  <c:v>0.24225320115247329</c:v>
                </c:pt>
                <c:pt idx="24">
                  <c:v>0.24505996738897845</c:v>
                </c:pt>
                <c:pt idx="25">
                  <c:v>0.24949459637319338</c:v>
                </c:pt>
                <c:pt idx="26">
                  <c:v>0.25354694908748399</c:v>
                </c:pt>
                <c:pt idx="27">
                  <c:v>0.2577223353986805</c:v>
                </c:pt>
                <c:pt idx="28">
                  <c:v>0.26319058465377654</c:v>
                </c:pt>
                <c:pt idx="29">
                  <c:v>0.26898385182152112</c:v>
                </c:pt>
                <c:pt idx="30">
                  <c:v>0.27382371178236997</c:v>
                </c:pt>
                <c:pt idx="31">
                  <c:v>0.27824882091894987</c:v>
                </c:pt>
                <c:pt idx="32">
                  <c:v>0.28229641804526734</c:v>
                </c:pt>
                <c:pt idx="33">
                  <c:v>0.28523186005572371</c:v>
                </c:pt>
                <c:pt idx="34">
                  <c:v>0.28622788991795406</c:v>
                </c:pt>
                <c:pt idx="35">
                  <c:v>0.28647683428149845</c:v>
                </c:pt>
                <c:pt idx="36">
                  <c:v>0.28575462993894751</c:v>
                </c:pt>
                <c:pt idx="37">
                  <c:v>0.28578939674196641</c:v>
                </c:pt>
                <c:pt idx="38">
                  <c:v>0.28653578263332824</c:v>
                </c:pt>
                <c:pt idx="39">
                  <c:v>0.28653023572114639</c:v>
                </c:pt>
                <c:pt idx="40">
                  <c:v>0.28644966918595821</c:v>
                </c:pt>
                <c:pt idx="41">
                  <c:v>0.28679510732323088</c:v>
                </c:pt>
                <c:pt idx="42">
                  <c:v>0.28783802670031389</c:v>
                </c:pt>
                <c:pt idx="43">
                  <c:v>0.28932500855752202</c:v>
                </c:pt>
                <c:pt idx="44">
                  <c:v>0.29078216064805895</c:v>
                </c:pt>
                <c:pt idx="45">
                  <c:v>0.29143362394674993</c:v>
                </c:pt>
                <c:pt idx="46">
                  <c:v>0.29222337169890705</c:v>
                </c:pt>
                <c:pt idx="47">
                  <c:v>0.29270228484374156</c:v>
                </c:pt>
                <c:pt idx="48">
                  <c:v>0.29321958368095846</c:v>
                </c:pt>
                <c:pt idx="49">
                  <c:v>0.29343409447088625</c:v>
                </c:pt>
                <c:pt idx="50">
                  <c:v>0.29303175014566346</c:v>
                </c:pt>
                <c:pt idx="51">
                  <c:v>0.29263675547873824</c:v>
                </c:pt>
                <c:pt idx="52">
                  <c:v>0.29229423967480334</c:v>
                </c:pt>
                <c:pt idx="53">
                  <c:v>0.29247453027032083</c:v>
                </c:pt>
                <c:pt idx="54">
                  <c:v>0.29469788662766105</c:v>
                </c:pt>
                <c:pt idx="55">
                  <c:v>0.29511116089264633</c:v>
                </c:pt>
                <c:pt idx="56">
                  <c:v>0.29505212671887626</c:v>
                </c:pt>
                <c:pt idx="57">
                  <c:v>0.29505900832969245</c:v>
                </c:pt>
                <c:pt idx="58">
                  <c:v>0.29506344103558235</c:v>
                </c:pt>
                <c:pt idx="59">
                  <c:v>0.29509714683949567</c:v>
                </c:pt>
                <c:pt idx="60">
                  <c:v>0.29492090128648996</c:v>
                </c:pt>
                <c:pt idx="61">
                  <c:v>0.29482351438195764</c:v>
                </c:pt>
                <c:pt idx="62">
                  <c:v>0.2946620503845897</c:v>
                </c:pt>
                <c:pt idx="63">
                  <c:v>0.29411090038047333</c:v>
                </c:pt>
                <c:pt idx="64">
                  <c:v>0.29355714597289712</c:v>
                </c:pt>
                <c:pt idx="65">
                  <c:v>0.29368876476514372</c:v>
                </c:pt>
                <c:pt idx="66">
                  <c:v>0.29369482263948099</c:v>
                </c:pt>
                <c:pt idx="67">
                  <c:v>0.29366989293911783</c:v>
                </c:pt>
                <c:pt idx="68">
                  <c:v>0.2932004690673477</c:v>
                </c:pt>
                <c:pt idx="69">
                  <c:v>0.29308758628210307</c:v>
                </c:pt>
                <c:pt idx="70">
                  <c:v>0.2926985191641146</c:v>
                </c:pt>
                <c:pt idx="71">
                  <c:v>0.29229415254180263</c:v>
                </c:pt>
                <c:pt idx="72">
                  <c:v>0.29160369436757233</c:v>
                </c:pt>
                <c:pt idx="73">
                  <c:v>0.29092060495544803</c:v>
                </c:pt>
                <c:pt idx="74">
                  <c:v>0.29001563846294182</c:v>
                </c:pt>
                <c:pt idx="75">
                  <c:v>0.28969482577888228</c:v>
                </c:pt>
                <c:pt idx="76">
                  <c:v>0.2907487364868061</c:v>
                </c:pt>
                <c:pt idx="77">
                  <c:v>0.29377241407900473</c:v>
                </c:pt>
                <c:pt idx="78">
                  <c:v>0.29438504504385132</c:v>
                </c:pt>
                <c:pt idx="79">
                  <c:v>0.2942509028162334</c:v>
                </c:pt>
                <c:pt idx="80">
                  <c:v>0.29427906549843841</c:v>
                </c:pt>
                <c:pt idx="81">
                  <c:v>0.29420007597634212</c:v>
                </c:pt>
                <c:pt idx="82">
                  <c:v>0.29388681293202545</c:v>
                </c:pt>
                <c:pt idx="83">
                  <c:v>0.29393648191849797</c:v>
                </c:pt>
                <c:pt idx="84">
                  <c:v>0.29400615660559948</c:v>
                </c:pt>
                <c:pt idx="85">
                  <c:v>0.29365318464053403</c:v>
                </c:pt>
                <c:pt idx="86">
                  <c:v>0.2916107297364246</c:v>
                </c:pt>
                <c:pt idx="87">
                  <c:v>0.29041165004072711</c:v>
                </c:pt>
                <c:pt idx="88">
                  <c:v>0.28998501502181512</c:v>
                </c:pt>
                <c:pt idx="89">
                  <c:v>0.29009933055622666</c:v>
                </c:pt>
                <c:pt idx="90">
                  <c:v>0.29018984212260995</c:v>
                </c:pt>
                <c:pt idx="91">
                  <c:v>0.29039045098995769</c:v>
                </c:pt>
                <c:pt idx="92">
                  <c:v>0.29054945679724181</c:v>
                </c:pt>
                <c:pt idx="93">
                  <c:v>0.29074175622870707</c:v>
                </c:pt>
                <c:pt idx="94">
                  <c:v>0.29034862188601385</c:v>
                </c:pt>
                <c:pt idx="95">
                  <c:v>0.2899347978000707</c:v>
                </c:pt>
                <c:pt idx="96">
                  <c:v>0.29089038799307054</c:v>
                </c:pt>
                <c:pt idx="97">
                  <c:v>0.29145597423647024</c:v>
                </c:pt>
                <c:pt idx="98">
                  <c:v>0.29150914092860741</c:v>
                </c:pt>
                <c:pt idx="99">
                  <c:v>0.29172939065516673</c:v>
                </c:pt>
                <c:pt idx="100">
                  <c:v>0.29281011937752455</c:v>
                </c:pt>
                <c:pt idx="101">
                  <c:v>0.29266062905042889</c:v>
                </c:pt>
                <c:pt idx="102">
                  <c:v>0.29268869069800396</c:v>
                </c:pt>
                <c:pt idx="103">
                  <c:v>0.29305811267734044</c:v>
                </c:pt>
                <c:pt idx="104">
                  <c:v>0.29283393063579094</c:v>
                </c:pt>
                <c:pt idx="105">
                  <c:v>0.29275872490764282</c:v>
                </c:pt>
                <c:pt idx="106">
                  <c:v>0.29299280396941407</c:v>
                </c:pt>
                <c:pt idx="107">
                  <c:v>0.29322828025271885</c:v>
                </c:pt>
                <c:pt idx="108">
                  <c:v>0.29269161480581368</c:v>
                </c:pt>
                <c:pt idx="109">
                  <c:v>0.29215581272996877</c:v>
                </c:pt>
                <c:pt idx="110">
                  <c:v>0.29156826684764747</c:v>
                </c:pt>
                <c:pt idx="111">
                  <c:v>0.29102483708475807</c:v>
                </c:pt>
                <c:pt idx="112">
                  <c:v>0.29089426107649535</c:v>
                </c:pt>
                <c:pt idx="113">
                  <c:v>0.29091990924301347</c:v>
                </c:pt>
                <c:pt idx="114">
                  <c:v>0.29085660481240461</c:v>
                </c:pt>
                <c:pt idx="115">
                  <c:v>0.29098103800115116</c:v>
                </c:pt>
                <c:pt idx="116">
                  <c:v>0.29087425657693261</c:v>
                </c:pt>
                <c:pt idx="117">
                  <c:v>0.2904751887999476</c:v>
                </c:pt>
                <c:pt idx="118">
                  <c:v>0.29006554499527126</c:v>
                </c:pt>
                <c:pt idx="119">
                  <c:v>0.28964997862201208</c:v>
                </c:pt>
                <c:pt idx="120">
                  <c:v>0.28897017163713518</c:v>
                </c:pt>
                <c:pt idx="121">
                  <c:v>0.28869885418271662</c:v>
                </c:pt>
                <c:pt idx="122">
                  <c:v>0.2892436950548829</c:v>
                </c:pt>
                <c:pt idx="123">
                  <c:v>0.29278892266295048</c:v>
                </c:pt>
                <c:pt idx="124">
                  <c:v>0.29341071341031216</c:v>
                </c:pt>
                <c:pt idx="125">
                  <c:v>0.29343038253615339</c:v>
                </c:pt>
                <c:pt idx="126">
                  <c:v>0.29344405867582546</c:v>
                </c:pt>
                <c:pt idx="127">
                  <c:v>0.29312686142415723</c:v>
                </c:pt>
                <c:pt idx="128">
                  <c:v>0.29309554105899621</c:v>
                </c:pt>
                <c:pt idx="129">
                  <c:v>0.29303243588469463</c:v>
                </c:pt>
                <c:pt idx="130">
                  <c:v>0.29316400409189036</c:v>
                </c:pt>
                <c:pt idx="131">
                  <c:v>0.29281235912254894</c:v>
                </c:pt>
                <c:pt idx="132">
                  <c:v>0.29288271640553903</c:v>
                </c:pt>
                <c:pt idx="133">
                  <c:v>0.29288999720788839</c:v>
                </c:pt>
                <c:pt idx="134">
                  <c:v>0.29272379773701024</c:v>
                </c:pt>
                <c:pt idx="135">
                  <c:v>0.29272397231652864</c:v>
                </c:pt>
                <c:pt idx="136">
                  <c:v>0.29281847419950402</c:v>
                </c:pt>
                <c:pt idx="137">
                  <c:v>0.29288118477319075</c:v>
                </c:pt>
                <c:pt idx="138">
                  <c:v>0.29298830328990133</c:v>
                </c:pt>
                <c:pt idx="139">
                  <c:v>0.2931301858704714</c:v>
                </c:pt>
                <c:pt idx="140">
                  <c:v>0.29334058373013683</c:v>
                </c:pt>
                <c:pt idx="141">
                  <c:v>0.29359909613046814</c:v>
                </c:pt>
                <c:pt idx="142">
                  <c:v>0.29385875858377186</c:v>
                </c:pt>
                <c:pt idx="143">
                  <c:v>0.29443763283579499</c:v>
                </c:pt>
                <c:pt idx="144">
                  <c:v>0.2944961983966371</c:v>
                </c:pt>
                <c:pt idx="145">
                  <c:v>0.29452017751559906</c:v>
                </c:pt>
                <c:pt idx="146">
                  <c:v>0.29593456888758346</c:v>
                </c:pt>
                <c:pt idx="147">
                  <c:v>0.29626231817420362</c:v>
                </c:pt>
                <c:pt idx="148">
                  <c:v>0.29624819613062858</c:v>
                </c:pt>
                <c:pt idx="149">
                  <c:v>0.2962469802167112</c:v>
                </c:pt>
                <c:pt idx="150">
                  <c:v>0.29624680110548141</c:v>
                </c:pt>
                <c:pt idx="151">
                  <c:v>0.29625045138933331</c:v>
                </c:pt>
                <c:pt idx="152">
                  <c:v>0.29626173404529682</c:v>
                </c:pt>
                <c:pt idx="153">
                  <c:v>0.29626422129565172</c:v>
                </c:pt>
                <c:pt idx="154">
                  <c:v>0.29629813471394156</c:v>
                </c:pt>
                <c:pt idx="155">
                  <c:v>0.29732342219829389</c:v>
                </c:pt>
                <c:pt idx="156">
                  <c:v>0.29756125130836081</c:v>
                </c:pt>
                <c:pt idx="157">
                  <c:v>0.29813614294762081</c:v>
                </c:pt>
                <c:pt idx="158">
                  <c:v>0.29810979831797901</c:v>
                </c:pt>
                <c:pt idx="159">
                  <c:v>0.29803806344969824</c:v>
                </c:pt>
                <c:pt idx="160">
                  <c:v>0.29795787997686224</c:v>
                </c:pt>
                <c:pt idx="161">
                  <c:v>0.29785411049874644</c:v>
                </c:pt>
                <c:pt idx="162">
                  <c:v>0.2977536277683695</c:v>
                </c:pt>
                <c:pt idx="163">
                  <c:v>0.29764899990231974</c:v>
                </c:pt>
                <c:pt idx="164">
                  <c:v>0.29754407064059357</c:v>
                </c:pt>
                <c:pt idx="165">
                  <c:v>0.29744611500602808</c:v>
                </c:pt>
                <c:pt idx="166">
                  <c:v>0.29735896874471129</c:v>
                </c:pt>
                <c:pt idx="167">
                  <c:v>0.29696033679502271</c:v>
                </c:pt>
                <c:pt idx="168">
                  <c:v>0.29654685406985676</c:v>
                </c:pt>
                <c:pt idx="169">
                  <c:v>0.2961648294566227</c:v>
                </c:pt>
                <c:pt idx="170">
                  <c:v>0.29581520339887823</c:v>
                </c:pt>
                <c:pt idx="171">
                  <c:v>0.29549638518471699</c:v>
                </c:pt>
                <c:pt idx="172">
                  <c:v>0.29551963594184877</c:v>
                </c:pt>
                <c:pt idx="173">
                  <c:v>0.29551854387730297</c:v>
                </c:pt>
                <c:pt idx="174">
                  <c:v>0.29560070274557115</c:v>
                </c:pt>
                <c:pt idx="175">
                  <c:v>0.29570346971037276</c:v>
                </c:pt>
                <c:pt idx="176">
                  <c:v>0.29577244466186037</c:v>
                </c:pt>
                <c:pt idx="177">
                  <c:v>0.29577951128088797</c:v>
                </c:pt>
                <c:pt idx="178">
                  <c:v>0.29591054941423417</c:v>
                </c:pt>
                <c:pt idx="179">
                  <c:v>0.29609018496195721</c:v>
                </c:pt>
                <c:pt idx="180">
                  <c:v>0.29613259968862821</c:v>
                </c:pt>
                <c:pt idx="181">
                  <c:v>0.29576730932077144</c:v>
                </c:pt>
                <c:pt idx="182">
                  <c:v>0.29526404821020957</c:v>
                </c:pt>
                <c:pt idx="183">
                  <c:v>0.29495132445888922</c:v>
                </c:pt>
                <c:pt idx="184">
                  <c:v>0.29457185232134275</c:v>
                </c:pt>
                <c:pt idx="185">
                  <c:v>0.29381910808389711</c:v>
                </c:pt>
                <c:pt idx="186">
                  <c:v>0.2931428702486692</c:v>
                </c:pt>
                <c:pt idx="187">
                  <c:v>0.29212321397836638</c:v>
                </c:pt>
                <c:pt idx="188">
                  <c:v>0.29107257501958139</c:v>
                </c:pt>
                <c:pt idx="189">
                  <c:v>0.28984192801367709</c:v>
                </c:pt>
                <c:pt idx="190">
                  <c:v>0.28829605657256513</c:v>
                </c:pt>
                <c:pt idx="191">
                  <c:v>0.28673918870279907</c:v>
                </c:pt>
                <c:pt idx="192">
                  <c:v>0.28540905552123191</c:v>
                </c:pt>
                <c:pt idx="193">
                  <c:v>0.28398810952070586</c:v>
                </c:pt>
                <c:pt idx="194">
                  <c:v>0.28286766402909608</c:v>
                </c:pt>
                <c:pt idx="195">
                  <c:v>0.28212888834324962</c:v>
                </c:pt>
                <c:pt idx="196">
                  <c:v>0.28204616817141348</c:v>
                </c:pt>
                <c:pt idx="197">
                  <c:v>0.28196791772786556</c:v>
                </c:pt>
                <c:pt idx="198">
                  <c:v>0.28217201107925499</c:v>
                </c:pt>
                <c:pt idx="199">
                  <c:v>0.28218896004821858</c:v>
                </c:pt>
                <c:pt idx="200">
                  <c:v>0.28213059086210635</c:v>
                </c:pt>
                <c:pt idx="201">
                  <c:v>0.28203081981266231</c:v>
                </c:pt>
                <c:pt idx="202">
                  <c:v>0.28210300786473941</c:v>
                </c:pt>
                <c:pt idx="203">
                  <c:v>0.28213380179872433</c:v>
                </c:pt>
                <c:pt idx="204">
                  <c:v>0.28204525191156044</c:v>
                </c:pt>
                <c:pt idx="205">
                  <c:v>0.28187861760231719</c:v>
                </c:pt>
                <c:pt idx="206">
                  <c:v>0.28160427231780499</c:v>
                </c:pt>
                <c:pt idx="207">
                  <c:v>0.28104754035234797</c:v>
                </c:pt>
                <c:pt idx="208">
                  <c:v>0.28041779401335076</c:v>
                </c:pt>
                <c:pt idx="209">
                  <c:v>0.2794046793621569</c:v>
                </c:pt>
                <c:pt idx="210">
                  <c:v>0.27836689360524092</c:v>
                </c:pt>
                <c:pt idx="211">
                  <c:v>0.27724752111992962</c:v>
                </c:pt>
                <c:pt idx="212">
                  <c:v>0.27615969099989818</c:v>
                </c:pt>
                <c:pt idx="213">
                  <c:v>0.27502775797888013</c:v>
                </c:pt>
                <c:pt idx="214">
                  <c:v>0.27366574969491553</c:v>
                </c:pt>
                <c:pt idx="215">
                  <c:v>0.27229501914045184</c:v>
                </c:pt>
                <c:pt idx="216">
                  <c:v>0.27177569937745949</c:v>
                </c:pt>
                <c:pt idx="217">
                  <c:v>0.27245665457269169</c:v>
                </c:pt>
                <c:pt idx="218">
                  <c:v>0.2772086179370119</c:v>
                </c:pt>
                <c:pt idx="219">
                  <c:v>0.27810670621377132</c:v>
                </c:pt>
                <c:pt idx="220">
                  <c:v>0.27769241777656745</c:v>
                </c:pt>
                <c:pt idx="221">
                  <c:v>0.27739307541229374</c:v>
                </c:pt>
                <c:pt idx="222">
                  <c:v>0.27739275796766827</c:v>
                </c:pt>
                <c:pt idx="223">
                  <c:v>0.2773917541244097</c:v>
                </c:pt>
                <c:pt idx="224">
                  <c:v>0.27739550146561115</c:v>
                </c:pt>
                <c:pt idx="225">
                  <c:v>0.27740183049582079</c:v>
                </c:pt>
                <c:pt idx="226">
                  <c:v>0.27742346659979111</c:v>
                </c:pt>
                <c:pt idx="227">
                  <c:v>0.27843516008770841</c:v>
                </c:pt>
                <c:pt idx="228">
                  <c:v>0.2791096437339895</c:v>
                </c:pt>
                <c:pt idx="229">
                  <c:v>0.27974633285255751</c:v>
                </c:pt>
                <c:pt idx="230">
                  <c:v>0.28001882455829497</c:v>
                </c:pt>
                <c:pt idx="231">
                  <c:v>0.27972592792426942</c:v>
                </c:pt>
                <c:pt idx="232">
                  <c:v>0.27919557739416606</c:v>
                </c:pt>
                <c:pt idx="233">
                  <c:v>0.27856967164175239</c:v>
                </c:pt>
                <c:pt idx="234">
                  <c:v>0.27785229289804575</c:v>
                </c:pt>
                <c:pt idx="235">
                  <c:v>0.27700721111871118</c:v>
                </c:pt>
                <c:pt idx="236">
                  <c:v>0.27647464299311525</c:v>
                </c:pt>
                <c:pt idx="237">
                  <c:v>0.27595990534813103</c:v>
                </c:pt>
                <c:pt idx="238">
                  <c:v>0.27561918199841196</c:v>
                </c:pt>
                <c:pt idx="239">
                  <c:v>0.27633905491517097</c:v>
                </c:pt>
                <c:pt idx="240">
                  <c:v>0.27925764280883253</c:v>
                </c:pt>
                <c:pt idx="241">
                  <c:v>0.28015830362110206</c:v>
                </c:pt>
                <c:pt idx="242">
                  <c:v>0.2801558414876778</c:v>
                </c:pt>
                <c:pt idx="243">
                  <c:v>0.28017739615768744</c:v>
                </c:pt>
                <c:pt idx="244">
                  <c:v>0.28017575867319022</c:v>
                </c:pt>
                <c:pt idx="245">
                  <c:v>0.28017341827180015</c:v>
                </c:pt>
                <c:pt idx="246">
                  <c:v>0.28017724934524729</c:v>
                </c:pt>
                <c:pt idx="247">
                  <c:v>0.2800627835847142</c:v>
                </c:pt>
                <c:pt idx="248">
                  <c:v>0.28037635953568357</c:v>
                </c:pt>
                <c:pt idx="249">
                  <c:v>0.28195752115075817</c:v>
                </c:pt>
                <c:pt idx="250">
                  <c:v>0.28262251720826032</c:v>
                </c:pt>
                <c:pt idx="251">
                  <c:v>0.28256236624147618</c:v>
                </c:pt>
                <c:pt idx="252">
                  <c:v>0.28227275168464983</c:v>
                </c:pt>
                <c:pt idx="253">
                  <c:v>0.28186347565091668</c:v>
                </c:pt>
                <c:pt idx="254">
                  <c:v>0.28153990117949856</c:v>
                </c:pt>
                <c:pt idx="255">
                  <c:v>0.28111864515602625</c:v>
                </c:pt>
                <c:pt idx="256">
                  <c:v>0.28059832393126344</c:v>
                </c:pt>
                <c:pt idx="257">
                  <c:v>0.28006848516804445</c:v>
                </c:pt>
                <c:pt idx="258">
                  <c:v>0.2791666428646537</c:v>
                </c:pt>
                <c:pt idx="259">
                  <c:v>0.27831474736331174</c:v>
                </c:pt>
                <c:pt idx="260">
                  <c:v>0.27741277813796483</c:v>
                </c:pt>
                <c:pt idx="261">
                  <c:v>0.27741177181987742</c:v>
                </c:pt>
                <c:pt idx="262">
                  <c:v>0.27881898998759852</c:v>
                </c:pt>
                <c:pt idx="263">
                  <c:v>0.27922766926420939</c:v>
                </c:pt>
                <c:pt idx="264">
                  <c:v>0.27910564766274565</c:v>
                </c:pt>
                <c:pt idx="265">
                  <c:v>0.27911860786113729</c:v>
                </c:pt>
                <c:pt idx="266">
                  <c:v>0.27911436723446098</c:v>
                </c:pt>
                <c:pt idx="267">
                  <c:v>0.27919394436157968</c:v>
                </c:pt>
                <c:pt idx="268">
                  <c:v>0.27919224922999214</c:v>
                </c:pt>
                <c:pt idx="269">
                  <c:v>0.27918725269505862</c:v>
                </c:pt>
                <c:pt idx="270">
                  <c:v>0.27915608443119039</c:v>
                </c:pt>
                <c:pt idx="271">
                  <c:v>0.27970210924346384</c:v>
                </c:pt>
                <c:pt idx="272">
                  <c:v>0.28022706425248112</c:v>
                </c:pt>
                <c:pt idx="273">
                  <c:v>0.28047348073825096</c:v>
                </c:pt>
                <c:pt idx="274">
                  <c:v>0.28047844534131416</c:v>
                </c:pt>
                <c:pt idx="275">
                  <c:v>0.28049812967651055</c:v>
                </c:pt>
                <c:pt idx="276">
                  <c:v>0.28020451446754491</c:v>
                </c:pt>
                <c:pt idx="277">
                  <c:v>0.2795678943514503</c:v>
                </c:pt>
                <c:pt idx="278">
                  <c:v>0.27872617832316432</c:v>
                </c:pt>
                <c:pt idx="279">
                  <c:v>0.27780848074524223</c:v>
                </c:pt>
                <c:pt idx="280">
                  <c:v>0.2768857818963234</c:v>
                </c:pt>
                <c:pt idx="281">
                  <c:v>0.27597220605472156</c:v>
                </c:pt>
                <c:pt idx="282">
                  <c:v>0.2750680440065183</c:v>
                </c:pt>
                <c:pt idx="283">
                  <c:v>0.27414457606574155</c:v>
                </c:pt>
                <c:pt idx="284">
                  <c:v>0.27348991611078061</c:v>
                </c:pt>
                <c:pt idx="285">
                  <c:v>0.27407187812340666</c:v>
                </c:pt>
                <c:pt idx="286">
                  <c:v>0.27887888797295501</c:v>
                </c:pt>
                <c:pt idx="287">
                  <c:v>0.28127692600632936</c:v>
                </c:pt>
                <c:pt idx="288">
                  <c:v>0.28102844367581931</c:v>
                </c:pt>
                <c:pt idx="289">
                  <c:v>0.28102798203922824</c:v>
                </c:pt>
                <c:pt idx="290">
                  <c:v>0.28101920187883628</c:v>
                </c:pt>
                <c:pt idx="291">
                  <c:v>0.28094475633512878</c:v>
                </c:pt>
                <c:pt idx="292">
                  <c:v>0.28107326214112949</c:v>
                </c:pt>
                <c:pt idx="293">
                  <c:v>0.28111698087938614</c:v>
                </c:pt>
                <c:pt idx="294">
                  <c:v>0.28096116503695556</c:v>
                </c:pt>
                <c:pt idx="295">
                  <c:v>0.28191068665143731</c:v>
                </c:pt>
                <c:pt idx="296">
                  <c:v>0.28258659818062054</c:v>
                </c:pt>
                <c:pt idx="297">
                  <c:v>0.28339250297690483</c:v>
                </c:pt>
                <c:pt idx="298">
                  <c:v>0.28352733471446645</c:v>
                </c:pt>
                <c:pt idx="299">
                  <c:v>0.28323922412312347</c:v>
                </c:pt>
                <c:pt idx="300">
                  <c:v>0.28275570751825546</c:v>
                </c:pt>
                <c:pt idx="301">
                  <c:v>0.28178641816909361</c:v>
                </c:pt>
                <c:pt idx="302">
                  <c:v>0.28078800822085831</c:v>
                </c:pt>
                <c:pt idx="303">
                  <c:v>0.27931025367009132</c:v>
                </c:pt>
                <c:pt idx="304">
                  <c:v>0.27770454035308129</c:v>
                </c:pt>
                <c:pt idx="305">
                  <c:v>0.27608689182257179</c:v>
                </c:pt>
                <c:pt idx="306">
                  <c:v>0.27466646978206016</c:v>
                </c:pt>
                <c:pt idx="307">
                  <c:v>0.27351707656078095</c:v>
                </c:pt>
                <c:pt idx="308">
                  <c:v>0.27426280386500196</c:v>
                </c:pt>
                <c:pt idx="309">
                  <c:v>0.27827349599322232</c:v>
                </c:pt>
                <c:pt idx="310">
                  <c:v>0.28003466746203787</c:v>
                </c:pt>
                <c:pt idx="311">
                  <c:v>0.27992183307539231</c:v>
                </c:pt>
                <c:pt idx="312">
                  <c:v>0.27987966052390661</c:v>
                </c:pt>
                <c:pt idx="313">
                  <c:v>0.27988297824691094</c:v>
                </c:pt>
                <c:pt idx="314">
                  <c:v>0.27982942261226706</c:v>
                </c:pt>
                <c:pt idx="315">
                  <c:v>0.27981837729370324</c:v>
                </c:pt>
                <c:pt idx="316">
                  <c:v>0.27976679636453167</c:v>
                </c:pt>
                <c:pt idx="317">
                  <c:v>0.2796953670467236</c:v>
                </c:pt>
                <c:pt idx="318">
                  <c:v>0.27996362645772321</c:v>
                </c:pt>
                <c:pt idx="319">
                  <c:v>0.28063247035696026</c:v>
                </c:pt>
                <c:pt idx="320">
                  <c:v>0.28133130332201978</c:v>
                </c:pt>
                <c:pt idx="321">
                  <c:v>0.28143970171843558</c:v>
                </c:pt>
                <c:pt idx="322">
                  <c:v>0.28138485580815803</c:v>
                </c:pt>
                <c:pt idx="323">
                  <c:v>0.2810955966818352</c:v>
                </c:pt>
                <c:pt idx="324">
                  <c:v>0.28088094080560516</c:v>
                </c:pt>
                <c:pt idx="325">
                  <c:v>0.28067031637623396</c:v>
                </c:pt>
                <c:pt idx="326">
                  <c:v>0.28018203620884496</c:v>
                </c:pt>
                <c:pt idx="327">
                  <c:v>0.27960821382954809</c:v>
                </c:pt>
                <c:pt idx="328">
                  <c:v>0.27899351665868882</c:v>
                </c:pt>
                <c:pt idx="329">
                  <c:v>0.27834867136460323</c:v>
                </c:pt>
                <c:pt idx="330">
                  <c:v>0.27766638493939083</c:v>
                </c:pt>
                <c:pt idx="331">
                  <c:v>0.27665223521660404</c:v>
                </c:pt>
                <c:pt idx="332">
                  <c:v>0.27574808178338384</c:v>
                </c:pt>
                <c:pt idx="333">
                  <c:v>0.27507505147409822</c:v>
                </c:pt>
                <c:pt idx="334">
                  <c:v>0.27472482603639853</c:v>
                </c:pt>
                <c:pt idx="335">
                  <c:v>0.27473389728191111</c:v>
                </c:pt>
                <c:pt idx="336">
                  <c:v>0.27477784063513044</c:v>
                </c:pt>
                <c:pt idx="337">
                  <c:v>0.27453591012111284</c:v>
                </c:pt>
                <c:pt idx="338">
                  <c:v>0.27375593513988955</c:v>
                </c:pt>
                <c:pt idx="339">
                  <c:v>0.27232706920241695</c:v>
                </c:pt>
                <c:pt idx="340">
                  <c:v>0.2702424822150809</c:v>
                </c:pt>
                <c:pt idx="341">
                  <c:v>0.26782997577379059</c:v>
                </c:pt>
                <c:pt idx="342">
                  <c:v>0.26733333634170564</c:v>
                </c:pt>
                <c:pt idx="343">
                  <c:v>0.26683586166129197</c:v>
                </c:pt>
                <c:pt idx="344">
                  <c:v>0.26669120381775285</c:v>
                </c:pt>
                <c:pt idx="345">
                  <c:v>0.26796457988850902</c:v>
                </c:pt>
                <c:pt idx="346">
                  <c:v>0.26853636664219138</c:v>
                </c:pt>
                <c:pt idx="347">
                  <c:v>0.270129773096974</c:v>
                </c:pt>
                <c:pt idx="348">
                  <c:v>0.27102609021937907</c:v>
                </c:pt>
                <c:pt idx="349">
                  <c:v>0.27159463828383928</c:v>
                </c:pt>
                <c:pt idx="350">
                  <c:v>0.27256441772681161</c:v>
                </c:pt>
                <c:pt idx="351">
                  <c:v>0.27372619404039739</c:v>
                </c:pt>
                <c:pt idx="352">
                  <c:v>0.27413888156319927</c:v>
                </c:pt>
                <c:pt idx="353">
                  <c:v>0.27573983079888192</c:v>
                </c:pt>
                <c:pt idx="354">
                  <c:v>0.27732036050617215</c:v>
                </c:pt>
                <c:pt idx="355">
                  <c:v>0.27894022990281003</c:v>
                </c:pt>
                <c:pt idx="356">
                  <c:v>0.28000699533538681</c:v>
                </c:pt>
                <c:pt idx="357">
                  <c:v>0.28040007730635308</c:v>
                </c:pt>
                <c:pt idx="358">
                  <c:v>0.280636244286739</c:v>
                </c:pt>
                <c:pt idx="359">
                  <c:v>0.2805688979061588</c:v>
                </c:pt>
                <c:pt idx="360">
                  <c:v>0.28027010620067871</c:v>
                </c:pt>
                <c:pt idx="361">
                  <c:v>0.27989034232903964</c:v>
                </c:pt>
                <c:pt idx="362">
                  <c:v>0.27906283487761152</c:v>
                </c:pt>
                <c:pt idx="363">
                  <c:v>0.27846989886663653</c:v>
                </c:pt>
                <c:pt idx="364">
                  <c:v>0.27769497822774764</c:v>
                </c:pt>
                <c:pt idx="365">
                  <c:v>0.2773399583970429</c:v>
                </c:pt>
                <c:pt idx="366">
                  <c:v>0.2772465660736087</c:v>
                </c:pt>
                <c:pt idx="367">
                  <c:v>0.27726265840057124</c:v>
                </c:pt>
                <c:pt idx="368">
                  <c:v>0.27728952396664891</c:v>
                </c:pt>
                <c:pt idx="369">
                  <c:v>0.27727944478883287</c:v>
                </c:pt>
                <c:pt idx="370">
                  <c:v>0.27707640334859884</c:v>
                </c:pt>
                <c:pt idx="371">
                  <c:v>0.27712745589672272</c:v>
                </c:pt>
                <c:pt idx="372">
                  <c:v>0.27719277653163676</c:v>
                </c:pt>
                <c:pt idx="373">
                  <c:v>0.27726345214465087</c:v>
                </c:pt>
                <c:pt idx="374">
                  <c:v>0.27733969431927069</c:v>
                </c:pt>
                <c:pt idx="375">
                  <c:v>0.2770796436233493</c:v>
                </c:pt>
                <c:pt idx="376">
                  <c:v>0.27681454217766904</c:v>
                </c:pt>
                <c:pt idx="377">
                  <c:v>0.27654850026917455</c:v>
                </c:pt>
                <c:pt idx="378">
                  <c:v>0.27628091817108535</c:v>
                </c:pt>
                <c:pt idx="379">
                  <c:v>0.27601345796410948</c:v>
                </c:pt>
                <c:pt idx="380">
                  <c:v>0.27543242251428524</c:v>
                </c:pt>
                <c:pt idx="381">
                  <c:v>0.27507461939347211</c:v>
                </c:pt>
                <c:pt idx="382">
                  <c:v>0.27491212671525567</c:v>
                </c:pt>
                <c:pt idx="383">
                  <c:v>0.27490910386868894</c:v>
                </c:pt>
                <c:pt idx="384">
                  <c:v>0.27502790007337413</c:v>
                </c:pt>
                <c:pt idx="385">
                  <c:v>0.27526177439765409</c:v>
                </c:pt>
                <c:pt idx="386">
                  <c:v>0.27567728049994095</c:v>
                </c:pt>
                <c:pt idx="387">
                  <c:v>0.27599347577450456</c:v>
                </c:pt>
                <c:pt idx="388">
                  <c:v>0.276144528132725</c:v>
                </c:pt>
                <c:pt idx="389">
                  <c:v>0.27622563457470034</c:v>
                </c:pt>
                <c:pt idx="390">
                  <c:v>0.27625589676601758</c:v>
                </c:pt>
                <c:pt idx="391">
                  <c:v>0.27666176918563928</c:v>
                </c:pt>
                <c:pt idx="392">
                  <c:v>0.27667413157147808</c:v>
                </c:pt>
                <c:pt idx="393">
                  <c:v>0.27631436361023565</c:v>
                </c:pt>
                <c:pt idx="394">
                  <c:v>0.27587675595434563</c:v>
                </c:pt>
                <c:pt idx="395">
                  <c:v>0.27498603939469979</c:v>
                </c:pt>
                <c:pt idx="396">
                  <c:v>0.27430214561966398</c:v>
                </c:pt>
                <c:pt idx="397">
                  <c:v>0.27444073923702283</c:v>
                </c:pt>
                <c:pt idx="398">
                  <c:v>0.27447473362960434</c:v>
                </c:pt>
                <c:pt idx="399">
                  <c:v>0.27475439327330503</c:v>
                </c:pt>
                <c:pt idx="400">
                  <c:v>0.27496305728272608</c:v>
                </c:pt>
                <c:pt idx="401">
                  <c:v>0.27497358624389867</c:v>
                </c:pt>
                <c:pt idx="402">
                  <c:v>0.27496072436810298</c:v>
                </c:pt>
                <c:pt idx="403">
                  <c:v>0.27499226289998413</c:v>
                </c:pt>
                <c:pt idx="404">
                  <c:v>0.27490833420014565</c:v>
                </c:pt>
                <c:pt idx="405">
                  <c:v>0.27483468905657049</c:v>
                </c:pt>
                <c:pt idx="406">
                  <c:v>0.27498730037574953</c:v>
                </c:pt>
                <c:pt idx="407">
                  <c:v>0.27521640561645849</c:v>
                </c:pt>
                <c:pt idx="408">
                  <c:v>0.2755925075629298</c:v>
                </c:pt>
                <c:pt idx="409">
                  <c:v>0.27620409444532196</c:v>
                </c:pt>
                <c:pt idx="410">
                  <c:v>0.27675972920507014</c:v>
                </c:pt>
                <c:pt idx="411">
                  <c:v>0.27737832590958966</c:v>
                </c:pt>
                <c:pt idx="412">
                  <c:v>0.27801607398874134</c:v>
                </c:pt>
                <c:pt idx="413">
                  <c:v>0.27858174088450999</c:v>
                </c:pt>
                <c:pt idx="414">
                  <c:v>0.2788323552650056</c:v>
                </c:pt>
                <c:pt idx="415">
                  <c:v>0.27856284787960806</c:v>
                </c:pt>
                <c:pt idx="416">
                  <c:v>0.27830855029622686</c:v>
                </c:pt>
                <c:pt idx="417">
                  <c:v>0.27789628787872822</c:v>
                </c:pt>
                <c:pt idx="418">
                  <c:v>0.27833709119186234</c:v>
                </c:pt>
                <c:pt idx="419">
                  <c:v>0.27883111771687985</c:v>
                </c:pt>
                <c:pt idx="420">
                  <c:v>0.27884881457624366</c:v>
                </c:pt>
                <c:pt idx="421">
                  <c:v>0.27898477517295073</c:v>
                </c:pt>
                <c:pt idx="422">
                  <c:v>0.27935639635114556</c:v>
                </c:pt>
                <c:pt idx="423">
                  <c:v>0.2792088727816891</c:v>
                </c:pt>
                <c:pt idx="424">
                  <c:v>0.27750368157431765</c:v>
                </c:pt>
                <c:pt idx="425">
                  <c:v>0.2713488615097569</c:v>
                </c:pt>
                <c:pt idx="426">
                  <c:v>0.26728590857102724</c:v>
                </c:pt>
                <c:pt idx="427">
                  <c:v>0.26555328179757887</c:v>
                </c:pt>
                <c:pt idx="428">
                  <c:v>0.26534698240388455</c:v>
                </c:pt>
                <c:pt idx="429">
                  <c:v>0.26594454285595054</c:v>
                </c:pt>
                <c:pt idx="430">
                  <c:v>0.26637295082633333</c:v>
                </c:pt>
                <c:pt idx="431">
                  <c:v>0.26814693451396843</c:v>
                </c:pt>
                <c:pt idx="432">
                  <c:v>0.26961310662416543</c:v>
                </c:pt>
                <c:pt idx="433">
                  <c:v>0.27135045453202356</c:v>
                </c:pt>
                <c:pt idx="434">
                  <c:v>0.27320087346245492</c:v>
                </c:pt>
                <c:pt idx="435">
                  <c:v>0.27509824188413784</c:v>
                </c:pt>
                <c:pt idx="436">
                  <c:v>0.27700860532212851</c:v>
                </c:pt>
                <c:pt idx="437">
                  <c:v>0.27822021546715675</c:v>
                </c:pt>
                <c:pt idx="438">
                  <c:v>0.27849864392321405</c:v>
                </c:pt>
                <c:pt idx="439">
                  <c:v>0.27834679201848117</c:v>
                </c:pt>
                <c:pt idx="440">
                  <c:v>0.28003856083796513</c:v>
                </c:pt>
                <c:pt idx="441">
                  <c:v>0.27937187520968654</c:v>
                </c:pt>
                <c:pt idx="442">
                  <c:v>0.27960940031681986</c:v>
                </c:pt>
                <c:pt idx="443">
                  <c:v>0.27962637836872822</c:v>
                </c:pt>
                <c:pt idx="444">
                  <c:v>0.27909577354403503</c:v>
                </c:pt>
                <c:pt idx="445">
                  <c:v>0.27822368034105122</c:v>
                </c:pt>
                <c:pt idx="446">
                  <c:v>0.27780026792407231</c:v>
                </c:pt>
                <c:pt idx="447">
                  <c:v>0.27790589400635951</c:v>
                </c:pt>
                <c:pt idx="448">
                  <c:v>0.27709887507321618</c:v>
                </c:pt>
                <c:pt idx="449">
                  <c:v>0.27302224725963903</c:v>
                </c:pt>
                <c:pt idx="450">
                  <c:v>0.27133529431409187</c:v>
                </c:pt>
                <c:pt idx="451">
                  <c:v>0.26984558647117968</c:v>
                </c:pt>
                <c:pt idx="452">
                  <c:v>0.26865386565630384</c:v>
                </c:pt>
                <c:pt idx="453">
                  <c:v>0.26877135381048922</c:v>
                </c:pt>
                <c:pt idx="454">
                  <c:v>0.26890753136370182</c:v>
                </c:pt>
                <c:pt idx="455">
                  <c:v>0.26955881828481143</c:v>
                </c:pt>
                <c:pt idx="456">
                  <c:v>0.27045147311448109</c:v>
                </c:pt>
                <c:pt idx="457">
                  <c:v>0.27174204740291846</c:v>
                </c:pt>
                <c:pt idx="458">
                  <c:v>0.27315319605881078</c:v>
                </c:pt>
                <c:pt idx="459">
                  <c:v>0.2740318872035496</c:v>
                </c:pt>
                <c:pt idx="460">
                  <c:v>0.27491641510781201</c:v>
                </c:pt>
                <c:pt idx="461">
                  <c:v>0.27626632394809164</c:v>
                </c:pt>
                <c:pt idx="462">
                  <c:v>0.27669816004761233</c:v>
                </c:pt>
                <c:pt idx="463">
                  <c:v>0.27670083137521356</c:v>
                </c:pt>
                <c:pt idx="464">
                  <c:v>0.27897634539753585</c:v>
                </c:pt>
                <c:pt idx="465">
                  <c:v>0.2800227390446246</c:v>
                </c:pt>
                <c:pt idx="466">
                  <c:v>0.28002263752756401</c:v>
                </c:pt>
                <c:pt idx="467">
                  <c:v>0.28005272618358845</c:v>
                </c:pt>
                <c:pt idx="468">
                  <c:v>0.27993742858030662</c:v>
                </c:pt>
                <c:pt idx="469">
                  <c:v>0.27994880179821235</c:v>
                </c:pt>
                <c:pt idx="470">
                  <c:v>0.27994853538746095</c:v>
                </c:pt>
                <c:pt idx="471">
                  <c:v>0.28009400015980135</c:v>
                </c:pt>
                <c:pt idx="472">
                  <c:v>0.28093134975511674</c:v>
                </c:pt>
                <c:pt idx="473">
                  <c:v>0.28475682742844133</c:v>
                </c:pt>
                <c:pt idx="474">
                  <c:v>0.28751660374805904</c:v>
                </c:pt>
                <c:pt idx="475">
                  <c:v>0.28920254129128875</c:v>
                </c:pt>
                <c:pt idx="476">
                  <c:v>0.28931244886866969</c:v>
                </c:pt>
                <c:pt idx="477">
                  <c:v>0.28892672614480169</c:v>
                </c:pt>
                <c:pt idx="478">
                  <c:v>0.28817317516538221</c:v>
                </c:pt>
                <c:pt idx="479">
                  <c:v>0.28700889034470867</c:v>
                </c:pt>
                <c:pt idx="480">
                  <c:v>0.28487213957732621</c:v>
                </c:pt>
                <c:pt idx="481">
                  <c:v>0.28264561180285408</c:v>
                </c:pt>
                <c:pt idx="482">
                  <c:v>0.28032739073783142</c:v>
                </c:pt>
                <c:pt idx="483">
                  <c:v>0.27772150192759137</c:v>
                </c:pt>
                <c:pt idx="484">
                  <c:v>0.27457623269105147</c:v>
                </c:pt>
                <c:pt idx="485">
                  <c:v>0.27130901166661281</c:v>
                </c:pt>
                <c:pt idx="486">
                  <c:v>0.26844459981421009</c:v>
                </c:pt>
                <c:pt idx="487">
                  <c:v>0.2670324406393188</c:v>
                </c:pt>
                <c:pt idx="488">
                  <c:v>0.26658038020269609</c:v>
                </c:pt>
                <c:pt idx="489">
                  <c:v>0.26711054883053453</c:v>
                </c:pt>
                <c:pt idx="490">
                  <c:v>0.26814891213935327</c:v>
                </c:pt>
                <c:pt idx="491">
                  <c:v>0.26969601618215622</c:v>
                </c:pt>
                <c:pt idx="492">
                  <c:v>0.27182373403187182</c:v>
                </c:pt>
                <c:pt idx="493">
                  <c:v>0.27305248741838256</c:v>
                </c:pt>
                <c:pt idx="494">
                  <c:v>0.27529387235545832</c:v>
                </c:pt>
                <c:pt idx="495">
                  <c:v>0.27659530251349201</c:v>
                </c:pt>
                <c:pt idx="496">
                  <c:v>0.27719518326869735</c:v>
                </c:pt>
                <c:pt idx="497">
                  <c:v>0.27751562025040138</c:v>
                </c:pt>
                <c:pt idx="498">
                  <c:v>0.27814440609701424</c:v>
                </c:pt>
                <c:pt idx="499">
                  <c:v>0.27803952120240577</c:v>
                </c:pt>
                <c:pt idx="500">
                  <c:v>0.27752663233522679</c:v>
                </c:pt>
                <c:pt idx="501">
                  <c:v>0.27640530509622302</c:v>
                </c:pt>
                <c:pt idx="502">
                  <c:v>0.27549538956286063</c:v>
                </c:pt>
                <c:pt idx="503">
                  <c:v>0.27373106931835622</c:v>
                </c:pt>
                <c:pt idx="504">
                  <c:v>0.27126393560988171</c:v>
                </c:pt>
                <c:pt idx="505">
                  <c:v>0.26904683976012822</c:v>
                </c:pt>
                <c:pt idx="506">
                  <c:v>0.26567431395933783</c:v>
                </c:pt>
                <c:pt idx="507">
                  <c:v>0.26232959364088848</c:v>
                </c:pt>
                <c:pt idx="508">
                  <c:v>0.25877980126160655</c:v>
                </c:pt>
                <c:pt idx="509">
                  <c:v>0.25592009812388977</c:v>
                </c:pt>
                <c:pt idx="510">
                  <c:v>0.25383130890221384</c:v>
                </c:pt>
                <c:pt idx="511">
                  <c:v>0.25257384889027695</c:v>
                </c:pt>
                <c:pt idx="512">
                  <c:v>0.25267064378305587</c:v>
                </c:pt>
                <c:pt idx="513">
                  <c:v>0.25440677366778258</c:v>
                </c:pt>
                <c:pt idx="514">
                  <c:v>0.25624401006842518</c:v>
                </c:pt>
                <c:pt idx="515">
                  <c:v>0.25748873768218233</c:v>
                </c:pt>
                <c:pt idx="516">
                  <c:v>0.25913113477601285</c:v>
                </c:pt>
                <c:pt idx="517">
                  <c:v>0.25969804690506215</c:v>
                </c:pt>
                <c:pt idx="518">
                  <c:v>0.25992378986861642</c:v>
                </c:pt>
                <c:pt idx="519">
                  <c:v>0.25993701103377004</c:v>
                </c:pt>
                <c:pt idx="520">
                  <c:v>0.25976489818747089</c:v>
                </c:pt>
                <c:pt idx="521">
                  <c:v>0.25963817395650596</c:v>
                </c:pt>
                <c:pt idx="522">
                  <c:v>0.25875785876432839</c:v>
                </c:pt>
                <c:pt idx="523">
                  <c:v>0.25733546156382126</c:v>
                </c:pt>
                <c:pt idx="524">
                  <c:v>0.25594226655871266</c:v>
                </c:pt>
                <c:pt idx="525">
                  <c:v>0.25393297420385663</c:v>
                </c:pt>
                <c:pt idx="526">
                  <c:v>0.2508695403190192</c:v>
                </c:pt>
                <c:pt idx="527">
                  <c:v>0.24698588428259741</c:v>
                </c:pt>
                <c:pt idx="528">
                  <c:v>0.24303331728222341</c:v>
                </c:pt>
                <c:pt idx="529">
                  <c:v>0.23869363870865223</c:v>
                </c:pt>
                <c:pt idx="530">
                  <c:v>0.23465653036854858</c:v>
                </c:pt>
                <c:pt idx="531">
                  <c:v>0.23154207370719593</c:v>
                </c:pt>
                <c:pt idx="532">
                  <c:v>0.23584618819681472</c:v>
                </c:pt>
                <c:pt idx="533">
                  <c:v>0.25012609553366444</c:v>
                </c:pt>
                <c:pt idx="534">
                  <c:v>0.255188718191668</c:v>
                </c:pt>
                <c:pt idx="535">
                  <c:v>0.25451189296273236</c:v>
                </c:pt>
                <c:pt idx="536">
                  <c:v>0.25421312181608119</c:v>
                </c:pt>
                <c:pt idx="537">
                  <c:v>0.25479006021094569</c:v>
                </c:pt>
                <c:pt idx="538">
                  <c:v>0.25503066523743029</c:v>
                </c:pt>
                <c:pt idx="539">
                  <c:v>0.25462772479390539</c:v>
                </c:pt>
                <c:pt idx="540">
                  <c:v>0.25464401031648243</c:v>
                </c:pt>
                <c:pt idx="541">
                  <c:v>0.25509882675906365</c:v>
                </c:pt>
                <c:pt idx="542">
                  <c:v>0.26244181724129972</c:v>
                </c:pt>
                <c:pt idx="543">
                  <c:v>0.26781576194837498</c:v>
                </c:pt>
                <c:pt idx="544">
                  <c:v>0.27042524002938345</c:v>
                </c:pt>
                <c:pt idx="545">
                  <c:v>0.27173352141696794</c:v>
                </c:pt>
                <c:pt idx="546">
                  <c:v>0.27199232331580686</c:v>
                </c:pt>
                <c:pt idx="547">
                  <c:v>0.27120964513070905</c:v>
                </c:pt>
                <c:pt idx="548">
                  <c:v>0.27026022472426592</c:v>
                </c:pt>
                <c:pt idx="549">
                  <c:v>0.26892158563783153</c:v>
                </c:pt>
                <c:pt idx="550">
                  <c:v>0.267477262137299</c:v>
                </c:pt>
                <c:pt idx="551">
                  <c:v>0.26595124370471679</c:v>
                </c:pt>
                <c:pt idx="552">
                  <c:v>0.26382223157248763</c:v>
                </c:pt>
                <c:pt idx="553">
                  <c:v>0.26195874606666725</c:v>
                </c:pt>
                <c:pt idx="554">
                  <c:v>0.26130060679519868</c:v>
                </c:pt>
                <c:pt idx="555">
                  <c:v>0.26336609189385446</c:v>
                </c:pt>
                <c:pt idx="556">
                  <c:v>0.27325171387731939</c:v>
                </c:pt>
                <c:pt idx="557">
                  <c:v>0.27501418525038113</c:v>
                </c:pt>
                <c:pt idx="558">
                  <c:v>0.27502036073826358</c:v>
                </c:pt>
                <c:pt idx="559">
                  <c:v>0.27505603364789033</c:v>
                </c:pt>
                <c:pt idx="560">
                  <c:v>0.27428140934353001</c:v>
                </c:pt>
                <c:pt idx="561">
                  <c:v>0.27371547444512673</c:v>
                </c:pt>
                <c:pt idx="562">
                  <c:v>0.27381581426750318</c:v>
                </c:pt>
                <c:pt idx="563">
                  <c:v>0.27312703886335554</c:v>
                </c:pt>
                <c:pt idx="564">
                  <c:v>0.27070273877610324</c:v>
                </c:pt>
                <c:pt idx="565">
                  <c:v>0.26583549139431273</c:v>
                </c:pt>
                <c:pt idx="566">
                  <c:v>0.260799621338899</c:v>
                </c:pt>
                <c:pt idx="567">
                  <c:v>0.25945709799364969</c:v>
                </c:pt>
                <c:pt idx="568">
                  <c:v>0.2590585996213004</c:v>
                </c:pt>
                <c:pt idx="569">
                  <c:v>0.25932569809584083</c:v>
                </c:pt>
                <c:pt idx="570">
                  <c:v>0.25933994719535852</c:v>
                </c:pt>
                <c:pt idx="571">
                  <c:v>0.25940874736755909</c:v>
                </c:pt>
                <c:pt idx="572">
                  <c:v>0.25966724323631707</c:v>
                </c:pt>
                <c:pt idx="573">
                  <c:v>0.26081493015041324</c:v>
                </c:pt>
                <c:pt idx="574">
                  <c:v>0.26116220955699143</c:v>
                </c:pt>
                <c:pt idx="575">
                  <c:v>0.26088757174793942</c:v>
                </c:pt>
                <c:pt idx="576">
                  <c:v>0.26060402786186654</c:v>
                </c:pt>
                <c:pt idx="577">
                  <c:v>0.26074732628366787</c:v>
                </c:pt>
                <c:pt idx="578">
                  <c:v>0.26074905771152396</c:v>
                </c:pt>
                <c:pt idx="579">
                  <c:v>0.26075367994394727</c:v>
                </c:pt>
                <c:pt idx="580">
                  <c:v>0.26091465298726513</c:v>
                </c:pt>
                <c:pt idx="581">
                  <c:v>0.26098332343556047</c:v>
                </c:pt>
                <c:pt idx="582">
                  <c:v>0.26101797323156772</c:v>
                </c:pt>
                <c:pt idx="583">
                  <c:v>0.26105703485590553</c:v>
                </c:pt>
                <c:pt idx="584">
                  <c:v>0.26115810393930478</c:v>
                </c:pt>
                <c:pt idx="585">
                  <c:v>0.26121705756282187</c:v>
                </c:pt>
                <c:pt idx="586">
                  <c:v>0.26131910792347124</c:v>
                </c:pt>
                <c:pt idx="587">
                  <c:v>0.26106568842824818</c:v>
                </c:pt>
                <c:pt idx="588">
                  <c:v>0.26126784299717404</c:v>
                </c:pt>
                <c:pt idx="589">
                  <c:v>0.26130081944265193</c:v>
                </c:pt>
                <c:pt idx="590">
                  <c:v>0.26203025358099041</c:v>
                </c:pt>
                <c:pt idx="591">
                  <c:v>0.26229479165578751</c:v>
                </c:pt>
                <c:pt idx="592">
                  <c:v>0.26232770737932243</c:v>
                </c:pt>
                <c:pt idx="593">
                  <c:v>0.26190023419952319</c:v>
                </c:pt>
                <c:pt idx="594">
                  <c:v>0.26126848504574873</c:v>
                </c:pt>
                <c:pt idx="595">
                  <c:v>0.26045769828504972</c:v>
                </c:pt>
                <c:pt idx="596">
                  <c:v>0.26015641801859812</c:v>
                </c:pt>
                <c:pt idx="597">
                  <c:v>0.25985679901760572</c:v>
                </c:pt>
                <c:pt idx="598">
                  <c:v>0.25955668053981795</c:v>
                </c:pt>
                <c:pt idx="599">
                  <c:v>0.25925630770963981</c:v>
                </c:pt>
                <c:pt idx="600">
                  <c:v>0.25825939285323668</c:v>
                </c:pt>
                <c:pt idx="601">
                  <c:v>0.25741601037460971</c:v>
                </c:pt>
                <c:pt idx="602">
                  <c:v>0.2575352413655379</c:v>
                </c:pt>
                <c:pt idx="603">
                  <c:v>0.26248028335167251</c:v>
                </c:pt>
                <c:pt idx="604">
                  <c:v>0.26376361441616297</c:v>
                </c:pt>
                <c:pt idx="605">
                  <c:v>0.26353965810278146</c:v>
                </c:pt>
                <c:pt idx="606">
                  <c:v>0.26291987589687604</c:v>
                </c:pt>
                <c:pt idx="607">
                  <c:v>0.26227741028485446</c:v>
                </c:pt>
                <c:pt idx="608">
                  <c:v>0.26166786816876869</c:v>
                </c:pt>
                <c:pt idx="609">
                  <c:v>0.26173974483594231</c:v>
                </c:pt>
                <c:pt idx="610">
                  <c:v>0.26153574020456721</c:v>
                </c:pt>
                <c:pt idx="611">
                  <c:v>0.26157178427498634</c:v>
                </c:pt>
                <c:pt idx="612">
                  <c:v>0.26134110478518535</c:v>
                </c:pt>
                <c:pt idx="613">
                  <c:v>0.26100482090279037</c:v>
                </c:pt>
                <c:pt idx="614">
                  <c:v>0.26075772736291014</c:v>
                </c:pt>
                <c:pt idx="615">
                  <c:v>0.26078493054591667</c:v>
                </c:pt>
                <c:pt idx="616">
                  <c:v>0.26078753485762435</c:v>
                </c:pt>
                <c:pt idx="617">
                  <c:v>0.26145569126470664</c:v>
                </c:pt>
                <c:pt idx="618">
                  <c:v>0.2621961328043762</c:v>
                </c:pt>
                <c:pt idx="619">
                  <c:v>0.26234550007838814</c:v>
                </c:pt>
                <c:pt idx="620">
                  <c:v>0.26257194969224906</c:v>
                </c:pt>
                <c:pt idx="621">
                  <c:v>0.26285587247580583</c:v>
                </c:pt>
                <c:pt idx="622">
                  <c:v>0.26252428453412191</c:v>
                </c:pt>
                <c:pt idx="623">
                  <c:v>0.26079135502452916</c:v>
                </c:pt>
                <c:pt idx="624">
                  <c:v>0.25901486441351751</c:v>
                </c:pt>
                <c:pt idx="625">
                  <c:v>0.25729813723021233</c:v>
                </c:pt>
                <c:pt idx="626">
                  <c:v>0.25670824844755868</c:v>
                </c:pt>
                <c:pt idx="627">
                  <c:v>0.25611425132963306</c:v>
                </c:pt>
                <c:pt idx="628">
                  <c:v>0.25599433072621397</c:v>
                </c:pt>
                <c:pt idx="629">
                  <c:v>0.25611168847636734</c:v>
                </c:pt>
                <c:pt idx="630">
                  <c:v>0.25636665076762977</c:v>
                </c:pt>
                <c:pt idx="631">
                  <c:v>0.25636773526756268</c:v>
                </c:pt>
                <c:pt idx="632">
                  <c:v>0.25653706466184428</c:v>
                </c:pt>
                <c:pt idx="633">
                  <c:v>0.25695196166921702</c:v>
                </c:pt>
                <c:pt idx="634">
                  <c:v>0.2566346657121521</c:v>
                </c:pt>
                <c:pt idx="635">
                  <c:v>0.25638587519546874</c:v>
                </c:pt>
                <c:pt idx="636">
                  <c:v>0.25639102512862116</c:v>
                </c:pt>
                <c:pt idx="637">
                  <c:v>0.25639198402260327</c:v>
                </c:pt>
                <c:pt idx="638">
                  <c:v>0.25599311017629345</c:v>
                </c:pt>
                <c:pt idx="639">
                  <c:v>0.25543771512811964</c:v>
                </c:pt>
                <c:pt idx="640">
                  <c:v>0.25449908301227603</c:v>
                </c:pt>
                <c:pt idx="641">
                  <c:v>0.25358687448102385</c:v>
                </c:pt>
                <c:pt idx="642">
                  <c:v>0.25266715506878767</c:v>
                </c:pt>
                <c:pt idx="643">
                  <c:v>0.25131031173589141</c:v>
                </c:pt>
                <c:pt idx="644">
                  <c:v>0.24966194485021503</c:v>
                </c:pt>
                <c:pt idx="645">
                  <c:v>0.2473199944492078</c:v>
                </c:pt>
                <c:pt idx="646">
                  <c:v>0.24465151424223486</c:v>
                </c:pt>
                <c:pt idx="647">
                  <c:v>0.24203371375605964</c:v>
                </c:pt>
                <c:pt idx="648">
                  <c:v>0.23938266791865481</c:v>
                </c:pt>
                <c:pt idx="649">
                  <c:v>0.23709907180555767</c:v>
                </c:pt>
                <c:pt idx="650">
                  <c:v>0.23625562695339483</c:v>
                </c:pt>
                <c:pt idx="651">
                  <c:v>0.23635105934848827</c:v>
                </c:pt>
                <c:pt idx="652">
                  <c:v>0.2363428142922637</c:v>
                </c:pt>
                <c:pt idx="653">
                  <c:v>0.23507095967466507</c:v>
                </c:pt>
                <c:pt idx="654">
                  <c:v>0.23452644117559807</c:v>
                </c:pt>
                <c:pt idx="655">
                  <c:v>0.2327870621538046</c:v>
                </c:pt>
                <c:pt idx="656">
                  <c:v>0.23093087562658873</c:v>
                </c:pt>
                <c:pt idx="657">
                  <c:v>0.22845094759587947</c:v>
                </c:pt>
                <c:pt idx="658">
                  <c:v>0.22810258540466832</c:v>
                </c:pt>
                <c:pt idx="659">
                  <c:v>0.22815628973714039</c:v>
                </c:pt>
                <c:pt idx="660">
                  <c:v>0.22848869115639914</c:v>
                </c:pt>
                <c:pt idx="661">
                  <c:v>0.22951688081325369</c:v>
                </c:pt>
                <c:pt idx="662">
                  <c:v>0.23014979273095629</c:v>
                </c:pt>
                <c:pt idx="663">
                  <c:v>0.23094157249793187</c:v>
                </c:pt>
                <c:pt idx="664">
                  <c:v>0.23173981894113899</c:v>
                </c:pt>
                <c:pt idx="665">
                  <c:v>0.2328905578756745</c:v>
                </c:pt>
                <c:pt idx="666">
                  <c:v>0.23321281214874576</c:v>
                </c:pt>
                <c:pt idx="667">
                  <c:v>0.23361702598406631</c:v>
                </c:pt>
                <c:pt idx="668">
                  <c:v>0.23401251473293358</c:v>
                </c:pt>
                <c:pt idx="669">
                  <c:v>0.23353644280033464</c:v>
                </c:pt>
                <c:pt idx="670">
                  <c:v>0.23231725231856198</c:v>
                </c:pt>
                <c:pt idx="671">
                  <c:v>0.23137854113649747</c:v>
                </c:pt>
                <c:pt idx="672">
                  <c:v>0.23190023076921912</c:v>
                </c:pt>
                <c:pt idx="673">
                  <c:v>0.23919651682205054</c:v>
                </c:pt>
                <c:pt idx="674">
                  <c:v>0.2418261536130771</c:v>
                </c:pt>
                <c:pt idx="675">
                  <c:v>0.24225481164544529</c:v>
                </c:pt>
                <c:pt idx="676">
                  <c:v>0.2417626900632861</c:v>
                </c:pt>
                <c:pt idx="677">
                  <c:v>0.2419718382775731</c:v>
                </c:pt>
                <c:pt idx="678">
                  <c:v>0.24173046579495797</c:v>
                </c:pt>
                <c:pt idx="679">
                  <c:v>0.24256212532119051</c:v>
                </c:pt>
                <c:pt idx="680">
                  <c:v>0.24189948353064508</c:v>
                </c:pt>
                <c:pt idx="681">
                  <c:v>0.24318285120360933</c:v>
                </c:pt>
                <c:pt idx="682">
                  <c:v>0.24910276814412691</c:v>
                </c:pt>
                <c:pt idx="683">
                  <c:v>0.25477219314068317</c:v>
                </c:pt>
                <c:pt idx="684">
                  <c:v>0.25281898393986874</c:v>
                </c:pt>
                <c:pt idx="685">
                  <c:v>0.25376892926146266</c:v>
                </c:pt>
                <c:pt idx="686">
                  <c:v>0.25366250537124702</c:v>
                </c:pt>
                <c:pt idx="687">
                  <c:v>0.25261423179818177</c:v>
                </c:pt>
                <c:pt idx="688">
                  <c:v>0.25091168339078446</c:v>
                </c:pt>
                <c:pt idx="689">
                  <c:v>0.24887712577199453</c:v>
                </c:pt>
                <c:pt idx="690">
                  <c:v>0.24665146818947414</c:v>
                </c:pt>
                <c:pt idx="691">
                  <c:v>0.24436459351085954</c:v>
                </c:pt>
                <c:pt idx="692">
                  <c:v>0.24204812871591452</c:v>
                </c:pt>
                <c:pt idx="693">
                  <c:v>0.23898378896788502</c:v>
                </c:pt>
                <c:pt idx="694">
                  <c:v>0.2368611089610442</c:v>
                </c:pt>
                <c:pt idx="695">
                  <c:v>0.23647913473607513</c:v>
                </c:pt>
                <c:pt idx="696">
                  <c:v>0.24089362412311408</c:v>
                </c:pt>
                <c:pt idx="697">
                  <c:v>0.2440986231147674</c:v>
                </c:pt>
                <c:pt idx="698">
                  <c:v>0.24350295494428995</c:v>
                </c:pt>
                <c:pt idx="699">
                  <c:v>0.24315978325019316</c:v>
                </c:pt>
                <c:pt idx="700">
                  <c:v>0.24300683377669069</c:v>
                </c:pt>
                <c:pt idx="701">
                  <c:v>0.24279947639620011</c:v>
                </c:pt>
                <c:pt idx="702">
                  <c:v>0.24275649160839197</c:v>
                </c:pt>
                <c:pt idx="703">
                  <c:v>0.24292362594162281</c:v>
                </c:pt>
                <c:pt idx="704">
                  <c:v>0.24294986220602563</c:v>
                </c:pt>
                <c:pt idx="705">
                  <c:v>0.24348302100868707</c:v>
                </c:pt>
                <c:pt idx="706">
                  <c:v>0.24388667606523032</c:v>
                </c:pt>
                <c:pt idx="707">
                  <c:v>0.24371489669278745</c:v>
                </c:pt>
                <c:pt idx="708">
                  <c:v>0.24378133844047686</c:v>
                </c:pt>
                <c:pt idx="709">
                  <c:v>0.24378126321503502</c:v>
                </c:pt>
                <c:pt idx="710">
                  <c:v>0.24373751709324112</c:v>
                </c:pt>
                <c:pt idx="711">
                  <c:v>0.24307598607125658</c:v>
                </c:pt>
                <c:pt idx="712">
                  <c:v>0.24326328726639701</c:v>
                </c:pt>
                <c:pt idx="713">
                  <c:v>0.24344243567871415</c:v>
                </c:pt>
                <c:pt idx="714">
                  <c:v>0.24361344011586217</c:v>
                </c:pt>
                <c:pt idx="715">
                  <c:v>0.2438226930877046</c:v>
                </c:pt>
                <c:pt idx="716">
                  <c:v>0.24403579965430275</c:v>
                </c:pt>
                <c:pt idx="717">
                  <c:v>0.24422858654570026</c:v>
                </c:pt>
                <c:pt idx="718">
                  <c:v>0.24427722723193643</c:v>
                </c:pt>
                <c:pt idx="719">
                  <c:v>0.24422145353296387</c:v>
                </c:pt>
                <c:pt idx="720">
                  <c:v>0.24585839169960372</c:v>
                </c:pt>
                <c:pt idx="721">
                  <c:v>0.24576038759334867</c:v>
                </c:pt>
                <c:pt idx="722">
                  <c:v>0.24573840152030282</c:v>
                </c:pt>
                <c:pt idx="723">
                  <c:v>0.24591755905447693</c:v>
                </c:pt>
                <c:pt idx="724">
                  <c:v>0.24594916562130686</c:v>
                </c:pt>
                <c:pt idx="725">
                  <c:v>0.2460087919014616</c:v>
                </c:pt>
                <c:pt idx="726">
                  <c:v>0.24798744430527295</c:v>
                </c:pt>
                <c:pt idx="727">
                  <c:v>0.24840576743098811</c:v>
                </c:pt>
                <c:pt idx="728">
                  <c:v>0.24581489163982564</c:v>
                </c:pt>
                <c:pt idx="729">
                  <c:v>0.23546958636431034</c:v>
                </c:pt>
                <c:pt idx="730">
                  <c:v>0.22702371787360653</c:v>
                </c:pt>
                <c:pt idx="731">
                  <c:v>0.22610185045281261</c:v>
                </c:pt>
                <c:pt idx="732">
                  <c:v>0.22599701988534113</c:v>
                </c:pt>
                <c:pt idx="733">
                  <c:v>0.22599238452516285</c:v>
                </c:pt>
                <c:pt idx="734">
                  <c:v>0.22599168823423207</c:v>
                </c:pt>
                <c:pt idx="735">
                  <c:v>0.22550951365074873</c:v>
                </c:pt>
                <c:pt idx="736">
                  <c:v>0.22484945743684681</c:v>
                </c:pt>
                <c:pt idx="737">
                  <c:v>0.22414717557410913</c:v>
                </c:pt>
                <c:pt idx="738">
                  <c:v>0.2224387903900174</c:v>
                </c:pt>
                <c:pt idx="739">
                  <c:v>0.22068707971216719</c:v>
                </c:pt>
                <c:pt idx="740">
                  <c:v>0.21798005369181678</c:v>
                </c:pt>
                <c:pt idx="741">
                  <c:v>0.21683868019225208</c:v>
                </c:pt>
                <c:pt idx="742">
                  <c:v>0.21887904846384157</c:v>
                </c:pt>
                <c:pt idx="743">
                  <c:v>0.23045978079754775</c:v>
                </c:pt>
                <c:pt idx="744">
                  <c:v>0.23528956418401006</c:v>
                </c:pt>
                <c:pt idx="745">
                  <c:v>0.23492383108137563</c:v>
                </c:pt>
                <c:pt idx="746">
                  <c:v>0.23501349996797791</c:v>
                </c:pt>
                <c:pt idx="747">
                  <c:v>0.23514530432344902</c:v>
                </c:pt>
                <c:pt idx="748">
                  <c:v>0.2348889764523602</c:v>
                </c:pt>
                <c:pt idx="749">
                  <c:v>0.23483435339540715</c:v>
                </c:pt>
                <c:pt idx="750">
                  <c:v>0.23480893173026476</c:v>
                </c:pt>
                <c:pt idx="751">
                  <c:v>0.23490827940372322</c:v>
                </c:pt>
                <c:pt idx="752">
                  <c:v>0.23935944505122922</c:v>
                </c:pt>
                <c:pt idx="753">
                  <c:v>0.24240804471968169</c:v>
                </c:pt>
                <c:pt idx="754">
                  <c:v>0.24336167192996902</c:v>
                </c:pt>
                <c:pt idx="755">
                  <c:v>0.24479547785573086</c:v>
                </c:pt>
                <c:pt idx="756">
                  <c:v>0.24453518966546908</c:v>
                </c:pt>
                <c:pt idx="757">
                  <c:v>0.24379525379664882</c:v>
                </c:pt>
                <c:pt idx="758">
                  <c:v>0.24330911161327282</c:v>
                </c:pt>
                <c:pt idx="759">
                  <c:v>0.24251400290442093</c:v>
                </c:pt>
                <c:pt idx="760">
                  <c:v>0.23986945191826947</c:v>
                </c:pt>
                <c:pt idx="761">
                  <c:v>0.23600136374432346</c:v>
                </c:pt>
                <c:pt idx="762">
                  <c:v>0.23206057972386929</c:v>
                </c:pt>
                <c:pt idx="763">
                  <c:v>0.22841562664753817</c:v>
                </c:pt>
                <c:pt idx="764">
                  <c:v>0.22657620724315056</c:v>
                </c:pt>
                <c:pt idx="765">
                  <c:v>0.22890451695765279</c:v>
                </c:pt>
                <c:pt idx="766">
                  <c:v>0.24611640060430348</c:v>
                </c:pt>
                <c:pt idx="767">
                  <c:v>0.25119365453258169</c:v>
                </c:pt>
                <c:pt idx="768">
                  <c:v>0.25089629809433273</c:v>
                </c:pt>
                <c:pt idx="769">
                  <c:v>0.25089309720687719</c:v>
                </c:pt>
                <c:pt idx="770">
                  <c:v>0.25079742499329483</c:v>
                </c:pt>
                <c:pt idx="771">
                  <c:v>0.25045382975962366</c:v>
                </c:pt>
                <c:pt idx="772">
                  <c:v>0.24956470777385356</c:v>
                </c:pt>
                <c:pt idx="773">
                  <c:v>0.24870309847779176</c:v>
                </c:pt>
                <c:pt idx="774">
                  <c:v>0.24704782264848801</c:v>
                </c:pt>
                <c:pt idx="775">
                  <c:v>0.24659232696260283</c:v>
                </c:pt>
                <c:pt idx="776">
                  <c:v>0.24719916209386952</c:v>
                </c:pt>
                <c:pt idx="777">
                  <c:v>0.24710032898924694</c:v>
                </c:pt>
                <c:pt idx="778">
                  <c:v>0.24704453567274171</c:v>
                </c:pt>
                <c:pt idx="779">
                  <c:v>0.24733285452456824</c:v>
                </c:pt>
                <c:pt idx="780">
                  <c:v>0.24757315181496348</c:v>
                </c:pt>
                <c:pt idx="781">
                  <c:v>0.2481044221191572</c:v>
                </c:pt>
                <c:pt idx="782">
                  <c:v>0.24847618181603207</c:v>
                </c:pt>
                <c:pt idx="783">
                  <c:v>0.24933916436673398</c:v>
                </c:pt>
                <c:pt idx="784">
                  <c:v>0.25024108335066192</c:v>
                </c:pt>
                <c:pt idx="785">
                  <c:v>0.25133009766161574</c:v>
                </c:pt>
                <c:pt idx="786">
                  <c:v>0.25142861025786561</c:v>
                </c:pt>
                <c:pt idx="787">
                  <c:v>0.25049226564407473</c:v>
                </c:pt>
                <c:pt idx="788">
                  <c:v>0.24951007801168382</c:v>
                </c:pt>
                <c:pt idx="789">
                  <c:v>0.2496545125169039</c:v>
                </c:pt>
                <c:pt idx="790">
                  <c:v>0.24869428924017492</c:v>
                </c:pt>
                <c:pt idx="791">
                  <c:v>0.24781998997194538</c:v>
                </c:pt>
                <c:pt idx="792">
                  <c:v>0.24713869901237967</c:v>
                </c:pt>
                <c:pt idx="793">
                  <c:v>0.247025523016528</c:v>
                </c:pt>
                <c:pt idx="794">
                  <c:v>0.24692897705597402</c:v>
                </c:pt>
                <c:pt idx="795">
                  <c:v>0.2469980891400396</c:v>
                </c:pt>
                <c:pt idx="796">
                  <c:v>0.24691554514471933</c:v>
                </c:pt>
                <c:pt idx="797">
                  <c:v>0.24686571865731533</c:v>
                </c:pt>
                <c:pt idx="798">
                  <c:v>0.24692308123846876</c:v>
                </c:pt>
                <c:pt idx="799">
                  <c:v>0.2468467598000243</c:v>
                </c:pt>
                <c:pt idx="800">
                  <c:v>0.24628157247380825</c:v>
                </c:pt>
                <c:pt idx="801">
                  <c:v>0.24566686042235486</c:v>
                </c:pt>
                <c:pt idx="802">
                  <c:v>0.24586448843070446</c:v>
                </c:pt>
                <c:pt idx="803">
                  <c:v>0.24626781140287127</c:v>
                </c:pt>
                <c:pt idx="804">
                  <c:v>0.24707580555492947</c:v>
                </c:pt>
                <c:pt idx="805">
                  <c:v>0.24738844004744692</c:v>
                </c:pt>
                <c:pt idx="806">
                  <c:v>0.2484525007683242</c:v>
                </c:pt>
                <c:pt idx="807">
                  <c:v>0.2493266011990147</c:v>
                </c:pt>
                <c:pt idx="808">
                  <c:v>0.25128130682395977</c:v>
                </c:pt>
                <c:pt idx="809">
                  <c:v>0.25362394665598975</c:v>
                </c:pt>
                <c:pt idx="810">
                  <c:v>0.2566166020950616</c:v>
                </c:pt>
                <c:pt idx="811">
                  <c:v>0.25972473138127283</c:v>
                </c:pt>
                <c:pt idx="812">
                  <c:v>0.26289289639128777</c:v>
                </c:pt>
                <c:pt idx="813">
                  <c:v>0.26440997409479328</c:v>
                </c:pt>
                <c:pt idx="814">
                  <c:v>0.26542861673878032</c:v>
                </c:pt>
                <c:pt idx="815">
                  <c:v>0.26704896093731545</c:v>
                </c:pt>
                <c:pt idx="816">
                  <c:v>0.26611294038624411</c:v>
                </c:pt>
                <c:pt idx="817">
                  <c:v>0.26278886064757989</c:v>
                </c:pt>
                <c:pt idx="818">
                  <c:v>0.25391962579454008</c:v>
                </c:pt>
                <c:pt idx="819">
                  <c:v>0.24411827982108386</c:v>
                </c:pt>
                <c:pt idx="820">
                  <c:v>0.23559836345957585</c:v>
                </c:pt>
                <c:pt idx="821">
                  <c:v>0.22503043497333811</c:v>
                </c:pt>
                <c:pt idx="822">
                  <c:v>0.21619393042560942</c:v>
                </c:pt>
                <c:pt idx="823">
                  <c:v>0.21069163745011379</c:v>
                </c:pt>
                <c:pt idx="824">
                  <c:v>0.21008183693842497</c:v>
                </c:pt>
                <c:pt idx="825">
                  <c:v>0.21352671962645567</c:v>
                </c:pt>
                <c:pt idx="826">
                  <c:v>0.21662769337861557</c:v>
                </c:pt>
                <c:pt idx="827">
                  <c:v>0.21869006921282935</c:v>
                </c:pt>
                <c:pt idx="828">
                  <c:v>0.21898145270050048</c:v>
                </c:pt>
                <c:pt idx="829">
                  <c:v>0.22002311138246117</c:v>
                </c:pt>
                <c:pt idx="830">
                  <c:v>0.22166029649975444</c:v>
                </c:pt>
                <c:pt idx="831">
                  <c:v>0.22236162008905538</c:v>
                </c:pt>
                <c:pt idx="832">
                  <c:v>0.22172262443121249</c:v>
                </c:pt>
                <c:pt idx="833">
                  <c:v>0.2210797517224907</c:v>
                </c:pt>
                <c:pt idx="834">
                  <c:v>0.2204238200074263</c:v>
                </c:pt>
                <c:pt idx="835">
                  <c:v>0.21974638713845504</c:v>
                </c:pt>
                <c:pt idx="836">
                  <c:v>0.2183627251704266</c:v>
                </c:pt>
                <c:pt idx="837">
                  <c:v>0.21988518504756782</c:v>
                </c:pt>
                <c:pt idx="838">
                  <c:v>0.2375219691685144</c:v>
                </c:pt>
                <c:pt idx="839">
                  <c:v>0.23826215750625035</c:v>
                </c:pt>
                <c:pt idx="840">
                  <c:v>0.2385787126420823</c:v>
                </c:pt>
                <c:pt idx="841">
                  <c:v>0.2410459768118251</c:v>
                </c:pt>
                <c:pt idx="842">
                  <c:v>0.24203409965793016</c:v>
                </c:pt>
                <c:pt idx="843">
                  <c:v>0.24426886629904529</c:v>
                </c:pt>
                <c:pt idx="844">
                  <c:v>0.24725685861766425</c:v>
                </c:pt>
                <c:pt idx="845">
                  <c:v>0.2530845881409664</c:v>
                </c:pt>
                <c:pt idx="846">
                  <c:v>0.24749459739883295</c:v>
                </c:pt>
                <c:pt idx="847">
                  <c:v>0.23501948812828916</c:v>
                </c:pt>
                <c:pt idx="848">
                  <c:v>0.22223341048767664</c:v>
                </c:pt>
                <c:pt idx="849">
                  <c:v>0.21572865896972857</c:v>
                </c:pt>
                <c:pt idx="850">
                  <c:v>0.21367905025521763</c:v>
                </c:pt>
                <c:pt idx="851">
                  <c:v>0.21287572271372646</c:v>
                </c:pt>
                <c:pt idx="852">
                  <c:v>0.21584618108684597</c:v>
                </c:pt>
                <c:pt idx="853">
                  <c:v>0.22143774197183511</c:v>
                </c:pt>
                <c:pt idx="854">
                  <c:v>0.22750371310013726</c:v>
                </c:pt>
                <c:pt idx="855">
                  <c:v>0.23444041434147464</c:v>
                </c:pt>
                <c:pt idx="856">
                  <c:v>0.23987242694710251</c:v>
                </c:pt>
                <c:pt idx="857">
                  <c:v>0.24754257386703474</c:v>
                </c:pt>
                <c:pt idx="858">
                  <c:v>0.25319163837903041</c:v>
                </c:pt>
                <c:pt idx="859">
                  <c:v>0.25909627318883677</c:v>
                </c:pt>
                <c:pt idx="860">
                  <c:v>0.26157721054285765</c:v>
                </c:pt>
                <c:pt idx="861">
                  <c:v>0.26068055816673324</c:v>
                </c:pt>
                <c:pt idx="862">
                  <c:v>0.2630638788810199</c:v>
                </c:pt>
                <c:pt idx="863">
                  <c:v>0.26174596905444336</c:v>
                </c:pt>
                <c:pt idx="864">
                  <c:v>0.26214833975597202</c:v>
                </c:pt>
                <c:pt idx="865">
                  <c:v>0.26250324792486984</c:v>
                </c:pt>
                <c:pt idx="866">
                  <c:v>0.26267565329877951</c:v>
                </c:pt>
                <c:pt idx="867">
                  <c:v>0.26360668140642601</c:v>
                </c:pt>
                <c:pt idx="868">
                  <c:v>0.26366714918362194</c:v>
                </c:pt>
                <c:pt idx="869">
                  <c:v>0.26402011276356435</c:v>
                </c:pt>
                <c:pt idx="870">
                  <c:v>0.26385737276894139</c:v>
                </c:pt>
                <c:pt idx="871">
                  <c:v>0.26612533584038306</c:v>
                </c:pt>
                <c:pt idx="872">
                  <c:v>0.26980375479927626</c:v>
                </c:pt>
                <c:pt idx="873">
                  <c:v>0.27306423698546839</c:v>
                </c:pt>
                <c:pt idx="874">
                  <c:v>0.2727120894124892</c:v>
                </c:pt>
                <c:pt idx="875">
                  <c:v>0.27215931285783507</c:v>
                </c:pt>
                <c:pt idx="876">
                  <c:v>0.26872601452389311</c:v>
                </c:pt>
                <c:pt idx="877">
                  <c:v>0.26345355767071876</c:v>
                </c:pt>
                <c:pt idx="878">
                  <c:v>0.25748455509527468</c:v>
                </c:pt>
                <c:pt idx="879">
                  <c:v>0.24998405591830208</c:v>
                </c:pt>
                <c:pt idx="880">
                  <c:v>0.24021479080618585</c:v>
                </c:pt>
                <c:pt idx="881">
                  <c:v>0.22837798396499318</c:v>
                </c:pt>
                <c:pt idx="882">
                  <c:v>0.2169835660845251</c:v>
                </c:pt>
                <c:pt idx="883">
                  <c:v>0.21319631491177671</c:v>
                </c:pt>
                <c:pt idx="884">
                  <c:v>0.22379984245225534</c:v>
                </c:pt>
                <c:pt idx="885">
                  <c:v>0.257316096190852</c:v>
                </c:pt>
                <c:pt idx="886">
                  <c:v>0.26931569365279229</c:v>
                </c:pt>
                <c:pt idx="887">
                  <c:v>0.26912800040355045</c:v>
                </c:pt>
                <c:pt idx="888">
                  <c:v>0.26665188652016886</c:v>
                </c:pt>
                <c:pt idx="889">
                  <c:v>0.26646393661309237</c:v>
                </c:pt>
                <c:pt idx="890">
                  <c:v>0.2668532242109804</c:v>
                </c:pt>
                <c:pt idx="891">
                  <c:v>0.26659265611831345</c:v>
                </c:pt>
                <c:pt idx="892">
                  <c:v>0.2665433550096285</c:v>
                </c:pt>
                <c:pt idx="893">
                  <c:v>0.2671673432288767</c:v>
                </c:pt>
                <c:pt idx="894">
                  <c:v>0.2755250676391866</c:v>
                </c:pt>
                <c:pt idx="895">
                  <c:v>0.28882088131414418</c:v>
                </c:pt>
                <c:pt idx="896">
                  <c:v>0.29356593669899483</c:v>
                </c:pt>
                <c:pt idx="897">
                  <c:v>0.29775055408241613</c:v>
                </c:pt>
                <c:pt idx="898">
                  <c:v>0.30188202860584951</c:v>
                </c:pt>
                <c:pt idx="899">
                  <c:v>0.30048142392329563</c:v>
                </c:pt>
                <c:pt idx="900">
                  <c:v>0.29813780977456045</c:v>
                </c:pt>
                <c:pt idx="901">
                  <c:v>0.29255786087113805</c:v>
                </c:pt>
                <c:pt idx="902">
                  <c:v>0.28574593057296821</c:v>
                </c:pt>
                <c:pt idx="903">
                  <c:v>0.27820865506504422</c:v>
                </c:pt>
                <c:pt idx="904">
                  <c:v>0.27011816031014463</c:v>
                </c:pt>
                <c:pt idx="905">
                  <c:v>0.26046805887241714</c:v>
                </c:pt>
                <c:pt idx="906">
                  <c:v>0.25382789996880112</c:v>
                </c:pt>
                <c:pt idx="907">
                  <c:v>0.26480288728050982</c:v>
                </c:pt>
                <c:pt idx="908">
                  <c:v>0.30364186235638368</c:v>
                </c:pt>
                <c:pt idx="909">
                  <c:v>0.32100707897944247</c:v>
                </c:pt>
                <c:pt idx="910">
                  <c:v>0.31647776440866954</c:v>
                </c:pt>
                <c:pt idx="911">
                  <c:v>0.31406649407605808</c:v>
                </c:pt>
                <c:pt idx="912">
                  <c:v>0.31563949278066034</c:v>
                </c:pt>
                <c:pt idx="913">
                  <c:v>0.31573296872670525</c:v>
                </c:pt>
                <c:pt idx="914">
                  <c:v>0.31457095779647287</c:v>
                </c:pt>
                <c:pt idx="915">
                  <c:v>0.31351858053799214</c:v>
                </c:pt>
                <c:pt idx="916">
                  <c:v>0.31514918817027127</c:v>
                </c:pt>
                <c:pt idx="917">
                  <c:v>0.33537187692620263</c:v>
                </c:pt>
                <c:pt idx="918">
                  <c:v>0.36044586642380533</c:v>
                </c:pt>
                <c:pt idx="919">
                  <c:v>0.37572213187928832</c:v>
                </c:pt>
                <c:pt idx="920">
                  <c:v>0.38714922996930218</c:v>
                </c:pt>
                <c:pt idx="921">
                  <c:v>0.39207981857246932</c:v>
                </c:pt>
                <c:pt idx="922">
                  <c:v>0.39263810297833779</c:v>
                </c:pt>
                <c:pt idx="923">
                  <c:v>0.38864268792090517</c:v>
                </c:pt>
                <c:pt idx="924">
                  <c:v>0.37851588122286828</c:v>
                </c:pt>
                <c:pt idx="925">
                  <c:v>0.36564605610868267</c:v>
                </c:pt>
                <c:pt idx="926">
                  <c:v>0.35059413339944201</c:v>
                </c:pt>
                <c:pt idx="927">
                  <c:v>0.33312953555527786</c:v>
                </c:pt>
                <c:pt idx="928">
                  <c:v>0.32276718194779769</c:v>
                </c:pt>
                <c:pt idx="929">
                  <c:v>0.3348758922223869</c:v>
                </c:pt>
                <c:pt idx="930">
                  <c:v>0.43341692632208417</c:v>
                </c:pt>
                <c:pt idx="931">
                  <c:v>0.48192101076144389</c:v>
                </c:pt>
                <c:pt idx="932">
                  <c:v>0.48187106887054532</c:v>
                </c:pt>
                <c:pt idx="933">
                  <c:v>0.48301958648442112</c:v>
                </c:pt>
                <c:pt idx="934">
                  <c:v>0.48544476498170569</c:v>
                </c:pt>
                <c:pt idx="935">
                  <c:v>0.49352462013566567</c:v>
                </c:pt>
                <c:pt idx="936">
                  <c:v>0.49282106869785763</c:v>
                </c:pt>
                <c:pt idx="937">
                  <c:v>0.49250226777093115</c:v>
                </c:pt>
                <c:pt idx="938">
                  <c:v>0.49273972553301748</c:v>
                </c:pt>
                <c:pt idx="939">
                  <c:v>0.51111293622137088</c:v>
                </c:pt>
                <c:pt idx="940">
                  <c:v>0.52929490587403361</c:v>
                </c:pt>
                <c:pt idx="941">
                  <c:v>0.53456507054241409</c:v>
                </c:pt>
                <c:pt idx="942">
                  <c:v>0.53713926390046973</c:v>
                </c:pt>
                <c:pt idx="943">
                  <c:v>0.53744740300912008</c:v>
                </c:pt>
                <c:pt idx="944">
                  <c:v>0.53686530708106295</c:v>
                </c:pt>
                <c:pt idx="945">
                  <c:v>0.54028532380886674</c:v>
                </c:pt>
                <c:pt idx="946">
                  <c:v>0.53727559934298341</c:v>
                </c:pt>
                <c:pt idx="947">
                  <c:v>0.53247814730864096</c:v>
                </c:pt>
                <c:pt idx="948">
                  <c:v>0.52358679850090883</c:v>
                </c:pt>
                <c:pt idx="949">
                  <c:v>0.51163331040858662</c:v>
                </c:pt>
                <c:pt idx="950">
                  <c:v>0.49517896799458583</c:v>
                </c:pt>
                <c:pt idx="951">
                  <c:v>0.47486732105023688</c:v>
                </c:pt>
                <c:pt idx="952">
                  <c:v>0.45222881639105977</c:v>
                </c:pt>
                <c:pt idx="953">
                  <c:v>0.43272184667543767</c:v>
                </c:pt>
                <c:pt idx="954">
                  <c:v>0.42511870294828319</c:v>
                </c:pt>
                <c:pt idx="955">
                  <c:v>0.42560006180821675</c:v>
                </c:pt>
                <c:pt idx="956">
                  <c:v>0.44296488440514492</c:v>
                </c:pt>
                <c:pt idx="957">
                  <c:v>0.45087636925908764</c:v>
                </c:pt>
                <c:pt idx="958">
                  <c:v>0.46097725913927601</c:v>
                </c:pt>
                <c:pt idx="959">
                  <c:v>0.47688837578090648</c:v>
                </c:pt>
                <c:pt idx="960">
                  <c:v>0.47541385245901768</c:v>
                </c:pt>
                <c:pt idx="961">
                  <c:v>0.48514762032139319</c:v>
                </c:pt>
                <c:pt idx="962">
                  <c:v>0.48876753453343574</c:v>
                </c:pt>
                <c:pt idx="963">
                  <c:v>0.50205852724297906</c:v>
                </c:pt>
                <c:pt idx="964">
                  <c:v>0.50587280448404504</c:v>
                </c:pt>
                <c:pt idx="965">
                  <c:v>0.50452578080193444</c:v>
                </c:pt>
                <c:pt idx="966">
                  <c:v>0.50297849082154622</c:v>
                </c:pt>
                <c:pt idx="967">
                  <c:v>0.50528998234379574</c:v>
                </c:pt>
                <c:pt idx="968">
                  <c:v>0.50741848156661773</c:v>
                </c:pt>
                <c:pt idx="969">
                  <c:v>0.50441171026542553</c:v>
                </c:pt>
                <c:pt idx="970">
                  <c:v>0.51002919508159938</c:v>
                </c:pt>
                <c:pt idx="971">
                  <c:v>0.50374148626155146</c:v>
                </c:pt>
                <c:pt idx="972">
                  <c:v>0.49344547693209179</c:v>
                </c:pt>
                <c:pt idx="973">
                  <c:v>0.473586460432185</c:v>
                </c:pt>
                <c:pt idx="974">
                  <c:v>0.43754194532905233</c:v>
                </c:pt>
                <c:pt idx="975">
                  <c:v>0.39555068224385109</c:v>
                </c:pt>
                <c:pt idx="976">
                  <c:v>0.33735122525102529</c:v>
                </c:pt>
                <c:pt idx="977">
                  <c:v>0.27365399302787596</c:v>
                </c:pt>
                <c:pt idx="978">
                  <c:v>0.27862234512043454</c:v>
                </c:pt>
                <c:pt idx="979">
                  <c:v>0.37549687319947428</c:v>
                </c:pt>
                <c:pt idx="980">
                  <c:v>0.47732660927825843</c:v>
                </c:pt>
                <c:pt idx="981">
                  <c:v>0.55556725289057673</c:v>
                </c:pt>
                <c:pt idx="982">
                  <c:v>0.59495804810440789</c:v>
                </c:pt>
                <c:pt idx="983">
                  <c:v>0.59421863778447692</c:v>
                </c:pt>
                <c:pt idx="984">
                  <c:v>0.60634401014007888</c:v>
                </c:pt>
                <c:pt idx="985">
                  <c:v>0.53511508532977947</c:v>
                </c:pt>
                <c:pt idx="986">
                  <c:v>0.41282391668146057</c:v>
                </c:pt>
                <c:pt idx="987">
                  <c:v>0.33083662342056641</c:v>
                </c:pt>
                <c:pt idx="988">
                  <c:v>0.25733658608128485</c:v>
                </c:pt>
                <c:pt idx="989">
                  <c:v>0.19641259488429297</c:v>
                </c:pt>
                <c:pt idx="990">
                  <c:v>8.7536741653761505E-2</c:v>
                </c:pt>
                <c:pt idx="991">
                  <c:v>6.6344065054456903E-3</c:v>
                </c:pt>
                <c:pt idx="992">
                  <c:v>-8.6119370355718317E-2</c:v>
                </c:pt>
                <c:pt idx="993">
                  <c:v>-3.955463988489611E-2</c:v>
                </c:pt>
                <c:pt idx="994">
                  <c:v>0.13279153572178046</c:v>
                </c:pt>
                <c:pt idx="995">
                  <c:v>0.52224437884619934</c:v>
                </c:pt>
                <c:pt idx="996">
                  <c:v>0.75978258552666045</c:v>
                </c:pt>
                <c:pt idx="997">
                  <c:v>0.68730219893519051</c:v>
                </c:pt>
                <c:pt idx="998" formatCode="0.00">
                  <c:v>0</c:v>
                </c:pt>
                <c:pt idx="999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5-4D8E-A32B-D27670ED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71703040"/>
        <c:axId val="671704000"/>
      </c:barChart>
      <c:catAx>
        <c:axId val="6717030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04000"/>
        <c:crosses val="autoZero"/>
        <c:auto val="1"/>
        <c:lblAlgn val="ctr"/>
        <c:lblOffset val="100"/>
        <c:noMultiLvlLbl val="0"/>
      </c:catAx>
      <c:valAx>
        <c:axId val="671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Hum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55818022747163E-2"/>
          <c:y val="0.20853018372703411"/>
          <c:w val="0.88882174103237099"/>
          <c:h val="0.76604148439778363"/>
        </c:manualLayout>
      </c:layout>
      <c:lineChart>
        <c:grouping val="standard"/>
        <c:varyColors val="0"/>
        <c:ser>
          <c:idx val="0"/>
          <c:order val="0"/>
          <c:tx>
            <c:strRef>
              <c:f>'Correlation Table'!$G$1</c:f>
              <c:strCache>
                <c:ptCount val="1"/>
                <c:pt idx="0">
                  <c:v>Hum Correlation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'Correlation Table'!$G$2:$G$1001</c:f>
              <c:numCache>
                <c:formatCode>General</c:formatCode>
                <c:ptCount val="1000"/>
                <c:pt idx="0">
                  <c:v>-0.25435329828790432</c:v>
                </c:pt>
                <c:pt idx="1">
                  <c:v>-0.25362066192270655</c:v>
                </c:pt>
                <c:pt idx="2">
                  <c:v>-0.2533896426675083</c:v>
                </c:pt>
                <c:pt idx="3">
                  <c:v>-0.25299260522618905</c:v>
                </c:pt>
                <c:pt idx="4">
                  <c:v>-0.25239434980557923</c:v>
                </c:pt>
                <c:pt idx="5">
                  <c:v>-0.25164185923010768</c:v>
                </c:pt>
                <c:pt idx="6">
                  <c:v>-0.25088629379484173</c:v>
                </c:pt>
                <c:pt idx="7">
                  <c:v>-0.24991144291721512</c:v>
                </c:pt>
                <c:pt idx="8">
                  <c:v>-0.24870439383501408</c:v>
                </c:pt>
                <c:pt idx="9">
                  <c:v>-0.24802574891847998</c:v>
                </c:pt>
                <c:pt idx="10">
                  <c:v>-0.24738944248283098</c:v>
                </c:pt>
                <c:pt idx="11">
                  <c:v>-0.24709695653617203</c:v>
                </c:pt>
                <c:pt idx="12">
                  <c:v>-0.24721716763167345</c:v>
                </c:pt>
                <c:pt idx="13">
                  <c:v>-0.24788306075334277</c:v>
                </c:pt>
                <c:pt idx="14">
                  <c:v>-0.24853608244205971</c:v>
                </c:pt>
                <c:pt idx="15">
                  <c:v>-0.24941759205352396</c:v>
                </c:pt>
                <c:pt idx="16">
                  <c:v>-0.25071297993259567</c:v>
                </c:pt>
                <c:pt idx="17">
                  <c:v>-0.251858922247086</c:v>
                </c:pt>
                <c:pt idx="18">
                  <c:v>-0.25228916840469817</c:v>
                </c:pt>
                <c:pt idx="19">
                  <c:v>-0.25189262405001195</c:v>
                </c:pt>
                <c:pt idx="20">
                  <c:v>-0.25155432301676389</c:v>
                </c:pt>
                <c:pt idx="21">
                  <c:v>-0.25118711528089144</c:v>
                </c:pt>
                <c:pt idx="22">
                  <c:v>-0.25076070578080772</c:v>
                </c:pt>
                <c:pt idx="23">
                  <c:v>-0.25009937878239813</c:v>
                </c:pt>
                <c:pt idx="24">
                  <c:v>-0.24981571868448624</c:v>
                </c:pt>
                <c:pt idx="25">
                  <c:v>-0.24888080818153555</c:v>
                </c:pt>
                <c:pt idx="26">
                  <c:v>-0.24781811477251436</c:v>
                </c:pt>
                <c:pt idx="27">
                  <c:v>-0.24632088984139761</c:v>
                </c:pt>
                <c:pt idx="28">
                  <c:v>-0.24485945788005561</c:v>
                </c:pt>
                <c:pt idx="29">
                  <c:v>-0.24328494404808532</c:v>
                </c:pt>
                <c:pt idx="30">
                  <c:v>-0.24237196171337091</c:v>
                </c:pt>
                <c:pt idx="31">
                  <c:v>-0.24148846069279786</c:v>
                </c:pt>
                <c:pt idx="32">
                  <c:v>-0.24092629756120851</c:v>
                </c:pt>
                <c:pt idx="33">
                  <c:v>-0.24033262996428312</c:v>
                </c:pt>
                <c:pt idx="34">
                  <c:v>-0.2403767299144309</c:v>
                </c:pt>
                <c:pt idx="35">
                  <c:v>-0.24060947282223638</c:v>
                </c:pt>
                <c:pt idx="36">
                  <c:v>-0.24100806801192431</c:v>
                </c:pt>
                <c:pt idx="37">
                  <c:v>-0.24119598726869249</c:v>
                </c:pt>
                <c:pt idx="38">
                  <c:v>-0.2413197547689892</c:v>
                </c:pt>
                <c:pt idx="39">
                  <c:v>-0.24191880753454126</c:v>
                </c:pt>
                <c:pt idx="40">
                  <c:v>-0.24225314670831607</c:v>
                </c:pt>
                <c:pt idx="41">
                  <c:v>-0.24225275120534001</c:v>
                </c:pt>
                <c:pt idx="42">
                  <c:v>-0.24237717559581418</c:v>
                </c:pt>
                <c:pt idx="43">
                  <c:v>-0.24299280066011153</c:v>
                </c:pt>
                <c:pt idx="44">
                  <c:v>-0.243929894464956</c:v>
                </c:pt>
                <c:pt idx="45">
                  <c:v>-0.2444473040999017</c:v>
                </c:pt>
                <c:pt idx="46">
                  <c:v>-0.2453727668342317</c:v>
                </c:pt>
                <c:pt idx="47">
                  <c:v>-0.24612574079705113</c:v>
                </c:pt>
                <c:pt idx="48">
                  <c:v>-0.24713700929802679</c:v>
                </c:pt>
                <c:pt idx="49">
                  <c:v>-0.24821295482969849</c:v>
                </c:pt>
                <c:pt idx="50">
                  <c:v>-0.2490936272318845</c:v>
                </c:pt>
                <c:pt idx="51">
                  <c:v>-0.24994326237038941</c:v>
                </c:pt>
                <c:pt idx="52">
                  <c:v>-0.2502507362429654</c:v>
                </c:pt>
                <c:pt idx="53">
                  <c:v>-0.25023659071671134</c:v>
                </c:pt>
                <c:pt idx="54">
                  <c:v>-0.24992371268435606</c:v>
                </c:pt>
                <c:pt idx="55">
                  <c:v>-0.24958801282186652</c:v>
                </c:pt>
                <c:pt idx="56">
                  <c:v>-0.24992739764907818</c:v>
                </c:pt>
                <c:pt idx="57">
                  <c:v>-0.25021190267311977</c:v>
                </c:pt>
                <c:pt idx="58">
                  <c:v>-0.25036826756557801</c:v>
                </c:pt>
                <c:pt idx="59">
                  <c:v>-0.25052536091358735</c:v>
                </c:pt>
                <c:pt idx="60">
                  <c:v>-0.2502974559354969</c:v>
                </c:pt>
                <c:pt idx="61">
                  <c:v>-0.2502144934653468</c:v>
                </c:pt>
                <c:pt idx="62">
                  <c:v>-0.25001446067233135</c:v>
                </c:pt>
                <c:pt idx="63">
                  <c:v>-0.24777878418514612</c:v>
                </c:pt>
                <c:pt idx="64">
                  <c:v>-0.24570224828748807</c:v>
                </c:pt>
                <c:pt idx="65">
                  <c:v>-0.24526435819390588</c:v>
                </c:pt>
                <c:pt idx="66">
                  <c:v>-0.24539669952690119</c:v>
                </c:pt>
                <c:pt idx="67">
                  <c:v>-0.24536406727057364</c:v>
                </c:pt>
                <c:pt idx="68">
                  <c:v>-0.24499475617474673</c:v>
                </c:pt>
                <c:pt idx="69">
                  <c:v>-0.24525221816227161</c:v>
                </c:pt>
                <c:pt idx="70">
                  <c:v>-0.2455672302586365</c:v>
                </c:pt>
                <c:pt idx="71">
                  <c:v>-0.24564991138828848</c:v>
                </c:pt>
                <c:pt idx="72">
                  <c:v>-0.24548525214316977</c:v>
                </c:pt>
                <c:pt idx="73">
                  <c:v>-0.24532024706888747</c:v>
                </c:pt>
                <c:pt idx="74">
                  <c:v>-0.2448730661969781</c:v>
                </c:pt>
                <c:pt idx="75">
                  <c:v>-0.24457019187323892</c:v>
                </c:pt>
                <c:pt idx="76">
                  <c:v>-0.24536159247099876</c:v>
                </c:pt>
                <c:pt idx="77">
                  <c:v>-0.24765209341162955</c:v>
                </c:pt>
                <c:pt idx="78">
                  <c:v>-0.2480412323280827</c:v>
                </c:pt>
                <c:pt idx="79">
                  <c:v>-0.24788367917400397</c:v>
                </c:pt>
                <c:pt idx="80">
                  <c:v>-0.24791903149769615</c:v>
                </c:pt>
                <c:pt idx="81">
                  <c:v>-0.24781386597208166</c:v>
                </c:pt>
                <c:pt idx="82">
                  <c:v>-0.2478161236338593</c:v>
                </c:pt>
                <c:pt idx="83">
                  <c:v>-0.24780575441805694</c:v>
                </c:pt>
                <c:pt idx="84">
                  <c:v>-0.24778349394349042</c:v>
                </c:pt>
                <c:pt idx="85">
                  <c:v>-0.24760885504861532</c:v>
                </c:pt>
                <c:pt idx="86">
                  <c:v>-0.24715651826987026</c:v>
                </c:pt>
                <c:pt idx="87">
                  <c:v>-0.24661049005771341</c:v>
                </c:pt>
                <c:pt idx="88">
                  <c:v>-0.24620430412026098</c:v>
                </c:pt>
                <c:pt idx="89">
                  <c:v>-0.24629663102390073</c:v>
                </c:pt>
                <c:pt idx="90">
                  <c:v>-0.24623957233948277</c:v>
                </c:pt>
                <c:pt idx="91">
                  <c:v>-0.24611252607266931</c:v>
                </c:pt>
                <c:pt idx="92">
                  <c:v>-0.24566132726071685</c:v>
                </c:pt>
                <c:pt idx="93">
                  <c:v>-0.24543918034738249</c:v>
                </c:pt>
                <c:pt idx="94">
                  <c:v>-0.24469568885357287</c:v>
                </c:pt>
                <c:pt idx="95">
                  <c:v>-0.24389683959843794</c:v>
                </c:pt>
                <c:pt idx="96">
                  <c:v>-0.24473323820642262</c:v>
                </c:pt>
                <c:pt idx="97">
                  <c:v>-0.24562838799137132</c:v>
                </c:pt>
                <c:pt idx="98">
                  <c:v>-0.24603094730653993</c:v>
                </c:pt>
                <c:pt idx="99">
                  <c:v>-0.24567375026744745</c:v>
                </c:pt>
                <c:pt idx="100">
                  <c:v>-0.2439808585359739</c:v>
                </c:pt>
                <c:pt idx="101">
                  <c:v>-0.24297113848884572</c:v>
                </c:pt>
                <c:pt idx="102">
                  <c:v>-0.24318699653828055</c:v>
                </c:pt>
                <c:pt idx="103">
                  <c:v>-0.24380733919786976</c:v>
                </c:pt>
                <c:pt idx="104">
                  <c:v>-0.24349446284862689</c:v>
                </c:pt>
                <c:pt idx="105">
                  <c:v>-0.24341709046831397</c:v>
                </c:pt>
                <c:pt idx="106">
                  <c:v>-0.24366179760480475</c:v>
                </c:pt>
                <c:pt idx="107">
                  <c:v>-0.24390823964147595</c:v>
                </c:pt>
                <c:pt idx="108">
                  <c:v>-0.243261464381338</c:v>
                </c:pt>
                <c:pt idx="109">
                  <c:v>-0.2412506667929831</c:v>
                </c:pt>
                <c:pt idx="110">
                  <c:v>-0.23945200249349302</c:v>
                </c:pt>
                <c:pt idx="111">
                  <c:v>-0.23816086684470184</c:v>
                </c:pt>
                <c:pt idx="112">
                  <c:v>-0.2378617197004578</c:v>
                </c:pt>
                <c:pt idx="113">
                  <c:v>-0.23802310347373154</c:v>
                </c:pt>
                <c:pt idx="114">
                  <c:v>-0.23810085493010949</c:v>
                </c:pt>
                <c:pt idx="115">
                  <c:v>-0.23874508607824074</c:v>
                </c:pt>
                <c:pt idx="116">
                  <c:v>-0.23903860913126204</c:v>
                </c:pt>
                <c:pt idx="117">
                  <c:v>-0.23882433206768519</c:v>
                </c:pt>
                <c:pt idx="118">
                  <c:v>-0.2386068942864642</c:v>
                </c:pt>
                <c:pt idx="119">
                  <c:v>-0.23838765533519993</c:v>
                </c:pt>
                <c:pt idx="120">
                  <c:v>-0.23787876263850588</c:v>
                </c:pt>
                <c:pt idx="121">
                  <c:v>-0.23778041079114562</c:v>
                </c:pt>
                <c:pt idx="122">
                  <c:v>-0.23788843725031983</c:v>
                </c:pt>
                <c:pt idx="123">
                  <c:v>-0.23940622544471998</c:v>
                </c:pt>
                <c:pt idx="124">
                  <c:v>-0.23910750842071551</c:v>
                </c:pt>
                <c:pt idx="125">
                  <c:v>-0.23934554585923554</c:v>
                </c:pt>
                <c:pt idx="126">
                  <c:v>-0.23941850085673538</c:v>
                </c:pt>
                <c:pt idx="127">
                  <c:v>-0.23896535203634622</c:v>
                </c:pt>
                <c:pt idx="128">
                  <c:v>-0.23894847319895171</c:v>
                </c:pt>
                <c:pt idx="129">
                  <c:v>-0.23884794190182934</c:v>
                </c:pt>
                <c:pt idx="130">
                  <c:v>-0.23895257210856682</c:v>
                </c:pt>
                <c:pt idx="131">
                  <c:v>-0.23849277423732612</c:v>
                </c:pt>
                <c:pt idx="132">
                  <c:v>-0.23821328311046072</c:v>
                </c:pt>
                <c:pt idx="133">
                  <c:v>-0.23790736174546095</c:v>
                </c:pt>
                <c:pt idx="134">
                  <c:v>-0.23785668316354999</c:v>
                </c:pt>
                <c:pt idx="135">
                  <c:v>-0.23779094636101189</c:v>
                </c:pt>
                <c:pt idx="136">
                  <c:v>-0.23784099961557634</c:v>
                </c:pt>
                <c:pt idx="137">
                  <c:v>-0.23791910402491148</c:v>
                </c:pt>
                <c:pt idx="138">
                  <c:v>-0.23795322578271599</c:v>
                </c:pt>
                <c:pt idx="139">
                  <c:v>-0.23776954015079818</c:v>
                </c:pt>
                <c:pt idx="140">
                  <c:v>-0.23728682405493615</c:v>
                </c:pt>
                <c:pt idx="141">
                  <c:v>-0.23675894762583796</c:v>
                </c:pt>
                <c:pt idx="142">
                  <c:v>-0.23622892644655763</c:v>
                </c:pt>
                <c:pt idx="143">
                  <c:v>-0.23659241481952978</c:v>
                </c:pt>
                <c:pt idx="144">
                  <c:v>-0.23634650500236609</c:v>
                </c:pt>
                <c:pt idx="145">
                  <c:v>-0.23675458059390153</c:v>
                </c:pt>
                <c:pt idx="146">
                  <c:v>-0.23668333129472724</c:v>
                </c:pt>
                <c:pt idx="147">
                  <c:v>-0.23601244763299575</c:v>
                </c:pt>
                <c:pt idx="148">
                  <c:v>-0.23607019416469924</c:v>
                </c:pt>
                <c:pt idx="149">
                  <c:v>-0.23601324468533824</c:v>
                </c:pt>
                <c:pt idx="150">
                  <c:v>-0.23617383913515794</c:v>
                </c:pt>
                <c:pt idx="151">
                  <c:v>-0.23598345105478907</c:v>
                </c:pt>
                <c:pt idx="152">
                  <c:v>-0.23630554996095937</c:v>
                </c:pt>
                <c:pt idx="153">
                  <c:v>-0.23613949308062712</c:v>
                </c:pt>
                <c:pt idx="154">
                  <c:v>-0.23561561414186374</c:v>
                </c:pt>
                <c:pt idx="155">
                  <c:v>-0.23331239436018664</c:v>
                </c:pt>
                <c:pt idx="156">
                  <c:v>-0.23220354271611732</c:v>
                </c:pt>
                <c:pt idx="157">
                  <c:v>-0.23212617808421254</c:v>
                </c:pt>
                <c:pt idx="158">
                  <c:v>-0.23227921862865886</c:v>
                </c:pt>
                <c:pt idx="159">
                  <c:v>-0.23261830027388128</c:v>
                </c:pt>
                <c:pt idx="160">
                  <c:v>-0.23315792380760023</c:v>
                </c:pt>
                <c:pt idx="161">
                  <c:v>-0.23367644306228566</c:v>
                </c:pt>
                <c:pt idx="162">
                  <c:v>-0.23406350625972833</c:v>
                </c:pt>
                <c:pt idx="163">
                  <c:v>-0.2343458037613948</c:v>
                </c:pt>
                <c:pt idx="164">
                  <c:v>-0.23462905809625431</c:v>
                </c:pt>
                <c:pt idx="165">
                  <c:v>-0.23499773481905034</c:v>
                </c:pt>
                <c:pt idx="166">
                  <c:v>-0.23542924928346734</c:v>
                </c:pt>
                <c:pt idx="167">
                  <c:v>-0.23465175625712478</c:v>
                </c:pt>
                <c:pt idx="168">
                  <c:v>-0.23383099275585367</c:v>
                </c:pt>
                <c:pt idx="169">
                  <c:v>-0.23310103020103357</c:v>
                </c:pt>
                <c:pt idx="170">
                  <c:v>-0.23178838163433751</c:v>
                </c:pt>
                <c:pt idx="171">
                  <c:v>-0.2306600889058617</c:v>
                </c:pt>
                <c:pt idx="172">
                  <c:v>-0.230899227843922</c:v>
                </c:pt>
                <c:pt idx="173">
                  <c:v>-0.23098589714207116</c:v>
                </c:pt>
                <c:pt idx="174">
                  <c:v>-0.23110234787216555</c:v>
                </c:pt>
                <c:pt idx="175">
                  <c:v>-0.23051027406412283</c:v>
                </c:pt>
                <c:pt idx="176">
                  <c:v>-0.22965511960982102</c:v>
                </c:pt>
                <c:pt idx="177">
                  <c:v>-0.22943032642032465</c:v>
                </c:pt>
                <c:pt idx="178">
                  <c:v>-0.22914147843298596</c:v>
                </c:pt>
                <c:pt idx="179">
                  <c:v>-0.22904630731514264</c:v>
                </c:pt>
                <c:pt idx="180">
                  <c:v>-0.2292820153501659</c:v>
                </c:pt>
                <c:pt idx="181">
                  <c:v>-0.23033040704300398</c:v>
                </c:pt>
                <c:pt idx="182">
                  <c:v>-0.23144668083564401</c:v>
                </c:pt>
                <c:pt idx="183">
                  <c:v>-0.23215558447747212</c:v>
                </c:pt>
                <c:pt idx="184">
                  <c:v>-0.23309236559702504</c:v>
                </c:pt>
                <c:pt idx="185">
                  <c:v>-0.23422608002978845</c:v>
                </c:pt>
                <c:pt idx="186">
                  <c:v>-0.2351073334804159</c:v>
                </c:pt>
                <c:pt idx="187">
                  <c:v>-0.2363230611221265</c:v>
                </c:pt>
                <c:pt idx="188">
                  <c:v>-0.23728070027757711</c:v>
                </c:pt>
                <c:pt idx="189">
                  <c:v>-0.23839472336323628</c:v>
                </c:pt>
                <c:pt idx="190">
                  <c:v>-0.2390138246553469</c:v>
                </c:pt>
                <c:pt idx="191">
                  <c:v>-0.23963563962496781</c:v>
                </c:pt>
                <c:pt idx="192">
                  <c:v>-0.24058077398742728</c:v>
                </c:pt>
                <c:pt idx="193">
                  <c:v>-0.24114082704631321</c:v>
                </c:pt>
                <c:pt idx="194">
                  <c:v>-0.24192689064912842</c:v>
                </c:pt>
                <c:pt idx="195">
                  <c:v>-0.24274045684607357</c:v>
                </c:pt>
                <c:pt idx="196">
                  <c:v>-0.24305843019940729</c:v>
                </c:pt>
                <c:pt idx="197">
                  <c:v>-0.24346058133108731</c:v>
                </c:pt>
                <c:pt idx="198">
                  <c:v>-0.24303719723630696</c:v>
                </c:pt>
                <c:pt idx="199">
                  <c:v>-0.24281539606634459</c:v>
                </c:pt>
                <c:pt idx="200">
                  <c:v>-0.24269417161261059</c:v>
                </c:pt>
                <c:pt idx="201">
                  <c:v>-0.24227218959449881</c:v>
                </c:pt>
                <c:pt idx="202">
                  <c:v>-0.24155262358470247</c:v>
                </c:pt>
                <c:pt idx="203">
                  <c:v>-0.24167920605227125</c:v>
                </c:pt>
                <c:pt idx="204">
                  <c:v>-0.24211259918907946</c:v>
                </c:pt>
                <c:pt idx="205">
                  <c:v>-0.24261538772318308</c:v>
                </c:pt>
                <c:pt idx="206">
                  <c:v>-0.2430694637293366</c:v>
                </c:pt>
                <c:pt idx="207">
                  <c:v>-0.24388925806097392</c:v>
                </c:pt>
                <c:pt idx="208">
                  <c:v>-0.2448203610624522</c:v>
                </c:pt>
                <c:pt idx="209">
                  <c:v>-0.2456447840985885</c:v>
                </c:pt>
                <c:pt idx="210">
                  <c:v>-0.2464907420051895</c:v>
                </c:pt>
                <c:pt idx="211">
                  <c:v>-0.24741387183632998</c:v>
                </c:pt>
                <c:pt idx="212">
                  <c:v>-0.24830411207602018</c:v>
                </c:pt>
                <c:pt idx="213">
                  <c:v>-0.24923561314274875</c:v>
                </c:pt>
                <c:pt idx="214">
                  <c:v>-0.24981532926530151</c:v>
                </c:pt>
                <c:pt idx="215">
                  <c:v>-0.25039761007015732</c:v>
                </c:pt>
                <c:pt idx="216">
                  <c:v>-0.2508267588268081</c:v>
                </c:pt>
                <c:pt idx="217">
                  <c:v>-0.25067996817508076</c:v>
                </c:pt>
                <c:pt idx="218">
                  <c:v>-0.25018663147332393</c:v>
                </c:pt>
                <c:pt idx="219">
                  <c:v>-0.24988719744645446</c:v>
                </c:pt>
                <c:pt idx="220">
                  <c:v>-0.25031758687828826</c:v>
                </c:pt>
                <c:pt idx="221">
                  <c:v>-0.25090943276899785</c:v>
                </c:pt>
                <c:pt idx="222">
                  <c:v>-0.25127178863492866</c:v>
                </c:pt>
                <c:pt idx="223">
                  <c:v>-0.25158389084813104</c:v>
                </c:pt>
                <c:pt idx="224">
                  <c:v>-0.25208099137449819</c:v>
                </c:pt>
                <c:pt idx="225">
                  <c:v>-0.25263385025353535</c:v>
                </c:pt>
                <c:pt idx="226">
                  <c:v>-0.25245686538479389</c:v>
                </c:pt>
                <c:pt idx="227">
                  <c:v>-0.25048970700498496</c:v>
                </c:pt>
                <c:pt idx="228">
                  <c:v>-0.24878907286453508</c:v>
                </c:pt>
                <c:pt idx="229">
                  <c:v>-0.24835699101655245</c:v>
                </c:pt>
                <c:pt idx="230">
                  <c:v>-0.24823025807750765</c:v>
                </c:pt>
                <c:pt idx="231">
                  <c:v>-0.24827004447535919</c:v>
                </c:pt>
                <c:pt idx="232">
                  <c:v>-0.248366146000741</c:v>
                </c:pt>
                <c:pt idx="233">
                  <c:v>-0.24849406209517313</c:v>
                </c:pt>
                <c:pt idx="234">
                  <c:v>-0.24865844398768952</c:v>
                </c:pt>
                <c:pt idx="235">
                  <c:v>-0.24888595116359669</c:v>
                </c:pt>
                <c:pt idx="236">
                  <c:v>-0.24942303559139969</c:v>
                </c:pt>
                <c:pt idx="237">
                  <c:v>-0.2499245685264283</c:v>
                </c:pt>
                <c:pt idx="238">
                  <c:v>-0.25019273096220329</c:v>
                </c:pt>
                <c:pt idx="239">
                  <c:v>-0.25006763077966132</c:v>
                </c:pt>
                <c:pt idx="240">
                  <c:v>-0.2498787899010729</c:v>
                </c:pt>
                <c:pt idx="241">
                  <c:v>-0.24943027617437413</c:v>
                </c:pt>
                <c:pt idx="242">
                  <c:v>-0.24952758832298969</c:v>
                </c:pt>
                <c:pt idx="243">
                  <c:v>-0.2500440024252541</c:v>
                </c:pt>
                <c:pt idx="244">
                  <c:v>-0.25010687843057361</c:v>
                </c:pt>
                <c:pt idx="245">
                  <c:v>-0.25011574378257317</c:v>
                </c:pt>
                <c:pt idx="246">
                  <c:v>-0.25011439056395246</c:v>
                </c:pt>
                <c:pt idx="247">
                  <c:v>-0.249962758188083</c:v>
                </c:pt>
                <c:pt idx="248">
                  <c:v>-0.25086791175019052</c:v>
                </c:pt>
                <c:pt idx="249">
                  <c:v>-0.25426530310021556</c:v>
                </c:pt>
                <c:pt idx="250">
                  <c:v>-0.25645445135607919</c:v>
                </c:pt>
                <c:pt idx="251">
                  <c:v>-0.25659183076120112</c:v>
                </c:pt>
                <c:pt idx="252">
                  <c:v>-0.25591260460790394</c:v>
                </c:pt>
                <c:pt idx="253">
                  <c:v>-0.25491380222756954</c:v>
                </c:pt>
                <c:pt idx="254">
                  <c:v>-0.25409923083583524</c:v>
                </c:pt>
                <c:pt idx="255">
                  <c:v>-0.252866348389988</c:v>
                </c:pt>
                <c:pt idx="256">
                  <c:v>-0.25145025984549052</c:v>
                </c:pt>
                <c:pt idx="257">
                  <c:v>-0.24999479678101316</c:v>
                </c:pt>
                <c:pt idx="258">
                  <c:v>-0.24838113569394496</c:v>
                </c:pt>
                <c:pt idx="259">
                  <c:v>-0.24687501995396963</c:v>
                </c:pt>
                <c:pt idx="260">
                  <c:v>-0.24546853616668374</c:v>
                </c:pt>
                <c:pt idx="261">
                  <c:v>-0.24543229048074858</c:v>
                </c:pt>
                <c:pt idx="262">
                  <c:v>-0.24572751570061888</c:v>
                </c:pt>
                <c:pt idx="263">
                  <c:v>-0.24575721573250778</c:v>
                </c:pt>
                <c:pt idx="264">
                  <c:v>-0.24590523665764397</c:v>
                </c:pt>
                <c:pt idx="265">
                  <c:v>-0.24624614528026595</c:v>
                </c:pt>
                <c:pt idx="266">
                  <c:v>-0.24639602553492715</c:v>
                </c:pt>
                <c:pt idx="267">
                  <c:v>-0.24673378687491301</c:v>
                </c:pt>
                <c:pt idx="268">
                  <c:v>-0.24708096613890274</c:v>
                </c:pt>
                <c:pt idx="269">
                  <c:v>-0.24733819039300287</c:v>
                </c:pt>
                <c:pt idx="270">
                  <c:v>-0.24728288771157983</c:v>
                </c:pt>
                <c:pt idx="271">
                  <c:v>-0.24643423380043739</c:v>
                </c:pt>
                <c:pt idx="272">
                  <c:v>-0.24559411084219362</c:v>
                </c:pt>
                <c:pt idx="273">
                  <c:v>-0.24530905758210497</c:v>
                </c:pt>
                <c:pt idx="274">
                  <c:v>-0.24539628440258995</c:v>
                </c:pt>
                <c:pt idx="275">
                  <c:v>-0.24542076522009137</c:v>
                </c:pt>
                <c:pt idx="276">
                  <c:v>-0.24562648843015911</c:v>
                </c:pt>
                <c:pt idx="277">
                  <c:v>-0.24573304381340502</c:v>
                </c:pt>
                <c:pt idx="278">
                  <c:v>-0.24591848637393929</c:v>
                </c:pt>
                <c:pt idx="279">
                  <c:v>-0.246902986009579</c:v>
                </c:pt>
                <c:pt idx="280">
                  <c:v>-0.24789237521865154</c:v>
                </c:pt>
                <c:pt idx="281">
                  <c:v>-0.24886656651967459</c:v>
                </c:pt>
                <c:pt idx="282">
                  <c:v>-0.24982547943315689</c:v>
                </c:pt>
                <c:pt idx="283">
                  <c:v>-0.25080922263815325</c:v>
                </c:pt>
                <c:pt idx="284">
                  <c:v>-0.25112389873490015</c:v>
                </c:pt>
                <c:pt idx="285">
                  <c:v>-0.25106217545111359</c:v>
                </c:pt>
                <c:pt idx="286">
                  <c:v>-0.25060113590535393</c:v>
                </c:pt>
                <c:pt idx="287">
                  <c:v>-0.2500348357848875</c:v>
                </c:pt>
                <c:pt idx="288">
                  <c:v>-0.25039318522709797</c:v>
                </c:pt>
                <c:pt idx="289">
                  <c:v>-0.25103269881393903</c:v>
                </c:pt>
                <c:pt idx="290">
                  <c:v>-0.25132236454114076</c:v>
                </c:pt>
                <c:pt idx="291">
                  <c:v>-0.25092948147371175</c:v>
                </c:pt>
                <c:pt idx="292">
                  <c:v>-0.25157707996463091</c:v>
                </c:pt>
                <c:pt idx="293">
                  <c:v>-0.25179859342812067</c:v>
                </c:pt>
                <c:pt idx="294">
                  <c:v>-0.2515009970800699</c:v>
                </c:pt>
                <c:pt idx="295">
                  <c:v>-0.24958200608828196</c:v>
                </c:pt>
                <c:pt idx="296">
                  <c:v>-0.24791934537065718</c:v>
                </c:pt>
                <c:pt idx="297">
                  <c:v>-0.24740393320060106</c:v>
                </c:pt>
                <c:pt idx="298">
                  <c:v>-0.24740488262853039</c:v>
                </c:pt>
                <c:pt idx="299">
                  <c:v>-0.24789587511224531</c:v>
                </c:pt>
                <c:pt idx="300">
                  <c:v>-0.2486132945803273</c:v>
                </c:pt>
                <c:pt idx="301">
                  <c:v>-0.24939741249876332</c:v>
                </c:pt>
                <c:pt idx="302">
                  <c:v>-0.25020456439193095</c:v>
                </c:pt>
                <c:pt idx="303">
                  <c:v>-0.25085635566600217</c:v>
                </c:pt>
                <c:pt idx="304">
                  <c:v>-0.25157376590840785</c:v>
                </c:pt>
                <c:pt idx="305">
                  <c:v>-0.25229487690924929</c:v>
                </c:pt>
                <c:pt idx="306">
                  <c:v>-0.25291090643450742</c:v>
                </c:pt>
                <c:pt idx="307">
                  <c:v>-0.25339931579817343</c:v>
                </c:pt>
                <c:pt idx="308">
                  <c:v>-0.25370159030901934</c:v>
                </c:pt>
                <c:pt idx="309">
                  <c:v>-0.25556981168149917</c:v>
                </c:pt>
                <c:pt idx="310">
                  <c:v>-0.25660494902786685</c:v>
                </c:pt>
                <c:pt idx="311">
                  <c:v>-0.25673873420838583</c:v>
                </c:pt>
                <c:pt idx="312">
                  <c:v>-0.25686676570563211</c:v>
                </c:pt>
                <c:pt idx="313">
                  <c:v>-0.25696833565922733</c:v>
                </c:pt>
                <c:pt idx="314">
                  <c:v>-0.25669412599634628</c:v>
                </c:pt>
                <c:pt idx="315">
                  <c:v>-0.25676375389192774</c:v>
                </c:pt>
                <c:pt idx="316">
                  <c:v>-0.25675540912554684</c:v>
                </c:pt>
                <c:pt idx="317">
                  <c:v>-0.25618783116343924</c:v>
                </c:pt>
                <c:pt idx="318">
                  <c:v>-0.25437330016824411</c:v>
                </c:pt>
                <c:pt idx="319">
                  <c:v>-0.2534327822973394</c:v>
                </c:pt>
                <c:pt idx="320">
                  <c:v>-0.25347049230859642</c:v>
                </c:pt>
                <c:pt idx="321">
                  <c:v>-0.2534667063635398</c:v>
                </c:pt>
                <c:pt idx="322">
                  <c:v>-0.25340698672540241</c:v>
                </c:pt>
                <c:pt idx="323">
                  <c:v>-0.25316724982888356</c:v>
                </c:pt>
                <c:pt idx="324">
                  <c:v>-0.25347794609285046</c:v>
                </c:pt>
                <c:pt idx="325">
                  <c:v>-0.25377842756282915</c:v>
                </c:pt>
                <c:pt idx="326">
                  <c:v>-0.25393226290080462</c:v>
                </c:pt>
                <c:pt idx="327">
                  <c:v>-0.25414445710700867</c:v>
                </c:pt>
                <c:pt idx="328">
                  <c:v>-0.25438999588371197</c:v>
                </c:pt>
                <c:pt idx="329">
                  <c:v>-0.25466261001613277</c:v>
                </c:pt>
                <c:pt idx="330">
                  <c:v>-0.25497324681868627</c:v>
                </c:pt>
                <c:pt idx="331">
                  <c:v>-0.25493753526599644</c:v>
                </c:pt>
                <c:pt idx="332">
                  <c:v>-0.25488182284704103</c:v>
                </c:pt>
                <c:pt idx="333">
                  <c:v>-0.2548071195589125</c:v>
                </c:pt>
                <c:pt idx="334">
                  <c:v>-0.25469735974202068</c:v>
                </c:pt>
                <c:pt idx="335">
                  <c:v>-0.25469949616683157</c:v>
                </c:pt>
                <c:pt idx="336">
                  <c:v>-0.25464149731201041</c:v>
                </c:pt>
                <c:pt idx="337">
                  <c:v>-0.25428041086056496</c:v>
                </c:pt>
                <c:pt idx="338">
                  <c:v>-0.25334286906481879</c:v>
                </c:pt>
                <c:pt idx="339">
                  <c:v>-0.25203886450561502</c:v>
                </c:pt>
                <c:pt idx="340">
                  <c:v>-0.25025053585881302</c:v>
                </c:pt>
                <c:pt idx="341">
                  <c:v>-0.24832223125371222</c:v>
                </c:pt>
                <c:pt idx="342">
                  <c:v>-0.24783153605454239</c:v>
                </c:pt>
                <c:pt idx="343">
                  <c:v>-0.24745461802608251</c:v>
                </c:pt>
                <c:pt idx="344">
                  <c:v>-0.24725099769362119</c:v>
                </c:pt>
                <c:pt idx="345">
                  <c:v>-0.24808040015079066</c:v>
                </c:pt>
                <c:pt idx="346">
                  <c:v>-0.24839251879351995</c:v>
                </c:pt>
                <c:pt idx="347">
                  <c:v>-0.24954312723515937</c:v>
                </c:pt>
                <c:pt idx="348">
                  <c:v>-0.25003374476091755</c:v>
                </c:pt>
                <c:pt idx="349">
                  <c:v>-0.25020192855431062</c:v>
                </c:pt>
                <c:pt idx="350">
                  <c:v>-0.25053342535607687</c:v>
                </c:pt>
                <c:pt idx="351">
                  <c:v>-0.25094905999486616</c:v>
                </c:pt>
                <c:pt idx="352">
                  <c:v>-0.25053383488932596</c:v>
                </c:pt>
                <c:pt idx="353">
                  <c:v>-0.25115272324011151</c:v>
                </c:pt>
                <c:pt idx="354">
                  <c:v>-0.25176055595812935</c:v>
                </c:pt>
                <c:pt idx="355">
                  <c:v>-0.2523862800706102</c:v>
                </c:pt>
                <c:pt idx="356">
                  <c:v>-0.25298639632940589</c:v>
                </c:pt>
                <c:pt idx="357">
                  <c:v>-0.25345746864816943</c:v>
                </c:pt>
                <c:pt idx="358">
                  <c:v>-0.25395188719387118</c:v>
                </c:pt>
                <c:pt idx="359">
                  <c:v>-0.25377121177875744</c:v>
                </c:pt>
                <c:pt idx="360">
                  <c:v>-0.25320232866012227</c:v>
                </c:pt>
                <c:pt idx="361">
                  <c:v>-0.25228374723078922</c:v>
                </c:pt>
                <c:pt idx="362">
                  <c:v>-0.25067599682204317</c:v>
                </c:pt>
                <c:pt idx="363">
                  <c:v>-0.24993106791763803</c:v>
                </c:pt>
                <c:pt idx="364">
                  <c:v>-0.24862047164054038</c:v>
                </c:pt>
                <c:pt idx="365">
                  <c:v>-0.24768101569541864</c:v>
                </c:pt>
                <c:pt idx="366">
                  <c:v>-0.24652448408597313</c:v>
                </c:pt>
                <c:pt idx="367">
                  <c:v>-0.24652982841996265</c:v>
                </c:pt>
                <c:pt idx="368">
                  <c:v>-0.24660695421368692</c:v>
                </c:pt>
                <c:pt idx="369">
                  <c:v>-0.24676635575576356</c:v>
                </c:pt>
                <c:pt idx="370">
                  <c:v>-0.24734843969544909</c:v>
                </c:pt>
                <c:pt idx="371">
                  <c:v>-0.24820910270725341</c:v>
                </c:pt>
                <c:pt idx="372">
                  <c:v>-0.24986615487540875</c:v>
                </c:pt>
                <c:pt idx="373">
                  <c:v>-0.25098812941001525</c:v>
                </c:pt>
                <c:pt idx="374">
                  <c:v>-0.25239152328126535</c:v>
                </c:pt>
                <c:pt idx="375">
                  <c:v>-0.25415849219669323</c:v>
                </c:pt>
                <c:pt idx="376">
                  <c:v>-0.25614638513511323</c:v>
                </c:pt>
                <c:pt idx="377">
                  <c:v>-0.25811159012433033</c:v>
                </c:pt>
                <c:pt idx="378">
                  <c:v>-0.26016117161840768</c:v>
                </c:pt>
                <c:pt idx="379">
                  <c:v>-0.26208071968676006</c:v>
                </c:pt>
                <c:pt idx="380">
                  <c:v>-0.26310932985133229</c:v>
                </c:pt>
                <c:pt idx="381">
                  <c:v>-0.26386574301007365</c:v>
                </c:pt>
                <c:pt idx="382">
                  <c:v>-0.26428459027078716</c:v>
                </c:pt>
                <c:pt idx="383">
                  <c:v>-0.26442030748450585</c:v>
                </c:pt>
                <c:pt idx="384">
                  <c:v>-0.26441560994064839</c:v>
                </c:pt>
                <c:pt idx="385">
                  <c:v>-0.26415023269039839</c:v>
                </c:pt>
                <c:pt idx="386">
                  <c:v>-0.26365843771429026</c:v>
                </c:pt>
                <c:pt idx="387">
                  <c:v>-0.26319862372083486</c:v>
                </c:pt>
                <c:pt idx="388">
                  <c:v>-0.26270219744936069</c:v>
                </c:pt>
                <c:pt idx="389">
                  <c:v>-0.26239413441593823</c:v>
                </c:pt>
                <c:pt idx="390">
                  <c:v>-0.2623041131711904</c:v>
                </c:pt>
                <c:pt idx="391">
                  <c:v>-0.2621141927741662</c:v>
                </c:pt>
                <c:pt idx="392">
                  <c:v>-0.26211965318897712</c:v>
                </c:pt>
                <c:pt idx="393">
                  <c:v>-0.26154848096756761</c:v>
                </c:pt>
                <c:pt idx="394">
                  <c:v>-0.26082654070490313</c:v>
                </c:pt>
                <c:pt idx="395">
                  <c:v>-0.25915946832111608</c:v>
                </c:pt>
                <c:pt idx="396">
                  <c:v>-0.25751147034001581</c:v>
                </c:pt>
                <c:pt idx="397">
                  <c:v>-0.25582012887545774</c:v>
                </c:pt>
                <c:pt idx="398">
                  <c:v>-0.25472194326195774</c:v>
                </c:pt>
                <c:pt idx="399">
                  <c:v>-0.25399366905670079</c:v>
                </c:pt>
                <c:pt idx="400">
                  <c:v>-0.25331718595018499</c:v>
                </c:pt>
                <c:pt idx="401">
                  <c:v>-0.25365402472007004</c:v>
                </c:pt>
                <c:pt idx="402">
                  <c:v>-0.25631724994457195</c:v>
                </c:pt>
                <c:pt idx="403">
                  <c:v>-0.25908462216099443</c:v>
                </c:pt>
                <c:pt idx="404">
                  <c:v>-0.26054618726347634</c:v>
                </c:pt>
                <c:pt idx="405">
                  <c:v>-0.26186561119259844</c:v>
                </c:pt>
                <c:pt idx="406">
                  <c:v>-0.26143478501471579</c:v>
                </c:pt>
                <c:pt idx="407">
                  <c:v>-0.26061956699284333</c:v>
                </c:pt>
                <c:pt idx="408">
                  <c:v>-0.25919571594324725</c:v>
                </c:pt>
                <c:pt idx="409">
                  <c:v>-0.25700591730762379</c:v>
                </c:pt>
                <c:pt idx="410">
                  <c:v>-0.25496927078678228</c:v>
                </c:pt>
                <c:pt idx="411">
                  <c:v>-0.25273726547608005</c:v>
                </c:pt>
                <c:pt idx="412">
                  <c:v>-0.25043914277468199</c:v>
                </c:pt>
                <c:pt idx="413">
                  <c:v>-0.24834046578203339</c:v>
                </c:pt>
                <c:pt idx="414">
                  <c:v>-0.24739686076598846</c:v>
                </c:pt>
                <c:pt idx="415">
                  <c:v>-0.2494612438357017</c:v>
                </c:pt>
                <c:pt idx="416">
                  <c:v>-0.2587365012838701</c:v>
                </c:pt>
                <c:pt idx="417">
                  <c:v>-0.26210462583071997</c:v>
                </c:pt>
                <c:pt idx="418">
                  <c:v>-0.26196203570915488</c:v>
                </c:pt>
                <c:pt idx="419">
                  <c:v>-0.26196770817297976</c:v>
                </c:pt>
                <c:pt idx="420">
                  <c:v>-0.26252938626583472</c:v>
                </c:pt>
                <c:pt idx="421">
                  <c:v>-0.26261736039433031</c:v>
                </c:pt>
                <c:pt idx="422">
                  <c:v>-0.26259733589669215</c:v>
                </c:pt>
                <c:pt idx="423">
                  <c:v>-0.26246022501414634</c:v>
                </c:pt>
                <c:pt idx="424">
                  <c:v>-0.26249069693009719</c:v>
                </c:pt>
                <c:pt idx="425">
                  <c:v>-0.26338062670680423</c:v>
                </c:pt>
                <c:pt idx="426">
                  <c:v>-0.26441538898670425</c:v>
                </c:pt>
                <c:pt idx="427">
                  <c:v>-0.26440784520602589</c:v>
                </c:pt>
                <c:pt idx="428">
                  <c:v>-0.26422792498528541</c:v>
                </c:pt>
                <c:pt idx="429">
                  <c:v>-0.26433102568833416</c:v>
                </c:pt>
                <c:pt idx="430">
                  <c:v>-0.26439198688437593</c:v>
                </c:pt>
                <c:pt idx="431">
                  <c:v>-0.2649399875834223</c:v>
                </c:pt>
                <c:pt idx="432">
                  <c:v>-0.26543633923313503</c:v>
                </c:pt>
                <c:pt idx="433">
                  <c:v>-0.26605417611461446</c:v>
                </c:pt>
                <c:pt idx="434">
                  <c:v>-0.26672325616528703</c:v>
                </c:pt>
                <c:pt idx="435">
                  <c:v>-0.26741280033957032</c:v>
                </c:pt>
                <c:pt idx="436">
                  <c:v>-0.26810674823706754</c:v>
                </c:pt>
                <c:pt idx="437">
                  <c:v>-0.26834380471972041</c:v>
                </c:pt>
                <c:pt idx="438">
                  <c:v>-0.26839271868672765</c:v>
                </c:pt>
                <c:pt idx="439">
                  <c:v>-0.26822385737092402</c:v>
                </c:pt>
                <c:pt idx="440">
                  <c:v>-0.26974104187198061</c:v>
                </c:pt>
                <c:pt idx="441">
                  <c:v>-0.26928085611338887</c:v>
                </c:pt>
                <c:pt idx="442">
                  <c:v>-0.26944940529315126</c:v>
                </c:pt>
                <c:pt idx="443">
                  <c:v>-0.26941375296834369</c:v>
                </c:pt>
                <c:pt idx="444">
                  <c:v>-0.26895799655675678</c:v>
                </c:pt>
                <c:pt idx="445">
                  <c:v>-0.26827593590412063</c:v>
                </c:pt>
                <c:pt idx="446">
                  <c:v>-0.26793778493615455</c:v>
                </c:pt>
                <c:pt idx="447">
                  <c:v>-0.26785025916388483</c:v>
                </c:pt>
                <c:pt idx="448">
                  <c:v>-0.2674403550877511</c:v>
                </c:pt>
                <c:pt idx="449">
                  <c:v>-0.266689213196384</c:v>
                </c:pt>
                <c:pt idx="450">
                  <c:v>-0.26721038857184171</c:v>
                </c:pt>
                <c:pt idx="451">
                  <c:v>-0.26733482694954019</c:v>
                </c:pt>
                <c:pt idx="452">
                  <c:v>-0.26772242265139123</c:v>
                </c:pt>
                <c:pt idx="453">
                  <c:v>-0.26772329064454636</c:v>
                </c:pt>
                <c:pt idx="454">
                  <c:v>-0.2677036945124992</c:v>
                </c:pt>
                <c:pt idx="455">
                  <c:v>-0.26754108031072538</c:v>
                </c:pt>
                <c:pt idx="456">
                  <c:v>-0.26705608709025158</c:v>
                </c:pt>
                <c:pt idx="457">
                  <c:v>-0.26643230424969638</c:v>
                </c:pt>
                <c:pt idx="458">
                  <c:v>-0.26534111998986831</c:v>
                </c:pt>
                <c:pt idx="459">
                  <c:v>-0.26381144486184649</c:v>
                </c:pt>
                <c:pt idx="460">
                  <c:v>-0.26173460632936174</c:v>
                </c:pt>
                <c:pt idx="461">
                  <c:v>-0.26199345296726589</c:v>
                </c:pt>
                <c:pt idx="462">
                  <c:v>-0.26239568317009671</c:v>
                </c:pt>
                <c:pt idx="463">
                  <c:v>-0.26233641163280602</c:v>
                </c:pt>
                <c:pt idx="464">
                  <c:v>-0.26108423975544331</c:v>
                </c:pt>
                <c:pt idx="465">
                  <c:v>-0.26047670716851268</c:v>
                </c:pt>
                <c:pt idx="466">
                  <c:v>-0.26051581860624778</c:v>
                </c:pt>
                <c:pt idx="467">
                  <c:v>-0.26077463852140431</c:v>
                </c:pt>
                <c:pt idx="468">
                  <c:v>-0.2604135525263428</c:v>
                </c:pt>
                <c:pt idx="469">
                  <c:v>-0.2604552690734111</c:v>
                </c:pt>
                <c:pt idx="470">
                  <c:v>-0.26109161257505092</c:v>
                </c:pt>
                <c:pt idx="471">
                  <c:v>-0.26151413172380783</c:v>
                </c:pt>
                <c:pt idx="472">
                  <c:v>-0.26008485339656418</c:v>
                </c:pt>
                <c:pt idx="473">
                  <c:v>-0.25573733677909949</c:v>
                </c:pt>
                <c:pt idx="474">
                  <c:v>-0.25329938762386528</c:v>
                </c:pt>
                <c:pt idx="475">
                  <c:v>-0.25196580257296053</c:v>
                </c:pt>
                <c:pt idx="476">
                  <c:v>-0.25276794719607798</c:v>
                </c:pt>
                <c:pt idx="477">
                  <c:v>-0.25388554210305997</c:v>
                </c:pt>
                <c:pt idx="478">
                  <c:v>-0.25510905357851388</c:v>
                </c:pt>
                <c:pt idx="479">
                  <c:v>-0.25688964742635506</c:v>
                </c:pt>
                <c:pt idx="480">
                  <c:v>-0.25859632543370603</c:v>
                </c:pt>
                <c:pt idx="481">
                  <c:v>-0.26079574698427549</c:v>
                </c:pt>
                <c:pt idx="482">
                  <c:v>-0.26305694379664113</c:v>
                </c:pt>
                <c:pt idx="483">
                  <c:v>-0.2655200789945088</c:v>
                </c:pt>
                <c:pt idx="484">
                  <c:v>-0.26729820218877043</c:v>
                </c:pt>
                <c:pt idx="485">
                  <c:v>-0.26963629812668122</c:v>
                </c:pt>
                <c:pt idx="486">
                  <c:v>-0.27173942363699316</c:v>
                </c:pt>
                <c:pt idx="487">
                  <c:v>-0.2730991038970404</c:v>
                </c:pt>
                <c:pt idx="488">
                  <c:v>-0.27417733976881009</c:v>
                </c:pt>
                <c:pt idx="489">
                  <c:v>-0.27474131449245431</c:v>
                </c:pt>
                <c:pt idx="490">
                  <c:v>-0.27500411949523679</c:v>
                </c:pt>
                <c:pt idx="491">
                  <c:v>-0.27497500547236708</c:v>
                </c:pt>
                <c:pt idx="492">
                  <c:v>-0.27435383973780669</c:v>
                </c:pt>
                <c:pt idx="493">
                  <c:v>-0.27415727261092609</c:v>
                </c:pt>
                <c:pt idx="494">
                  <c:v>-0.27243708913668863</c:v>
                </c:pt>
                <c:pt idx="495">
                  <c:v>-0.27183188822166104</c:v>
                </c:pt>
                <c:pt idx="496">
                  <c:v>-0.2721889774883236</c:v>
                </c:pt>
                <c:pt idx="497">
                  <c:v>-0.27300158369720312</c:v>
                </c:pt>
                <c:pt idx="498">
                  <c:v>-0.27356546127059655</c:v>
                </c:pt>
                <c:pt idx="499">
                  <c:v>-0.27426872845442651</c:v>
                </c:pt>
                <c:pt idx="500">
                  <c:v>-0.27545578417694799</c:v>
                </c:pt>
                <c:pt idx="501">
                  <c:v>-0.27639579684555693</c:v>
                </c:pt>
                <c:pt idx="502">
                  <c:v>-0.27673025137207452</c:v>
                </c:pt>
                <c:pt idx="503">
                  <c:v>-0.27723593759388615</c:v>
                </c:pt>
                <c:pt idx="504">
                  <c:v>-0.27790179798280629</c:v>
                </c:pt>
                <c:pt idx="505">
                  <c:v>-0.27805517790198103</c:v>
                </c:pt>
                <c:pt idx="506">
                  <c:v>-0.27832959140045954</c:v>
                </c:pt>
                <c:pt idx="507">
                  <c:v>-0.27920120049896757</c:v>
                </c:pt>
                <c:pt idx="508">
                  <c:v>-0.2801209272088675</c:v>
                </c:pt>
                <c:pt idx="509">
                  <c:v>-0.28090593221879778</c:v>
                </c:pt>
                <c:pt idx="510">
                  <c:v>-0.28106175084427693</c:v>
                </c:pt>
                <c:pt idx="511">
                  <c:v>-0.28171459735031584</c:v>
                </c:pt>
                <c:pt idx="512">
                  <c:v>-0.28200381300360011</c:v>
                </c:pt>
                <c:pt idx="513">
                  <c:v>-0.28105425111613613</c:v>
                </c:pt>
                <c:pt idx="514">
                  <c:v>-0.27919786671889707</c:v>
                </c:pt>
                <c:pt idx="515">
                  <c:v>-0.27843593763662283</c:v>
                </c:pt>
                <c:pt idx="516">
                  <c:v>-0.27630291685914393</c:v>
                </c:pt>
                <c:pt idx="517">
                  <c:v>-0.27611711679090789</c:v>
                </c:pt>
                <c:pt idx="518">
                  <c:v>-0.27679365524709876</c:v>
                </c:pt>
                <c:pt idx="519">
                  <c:v>-0.27819240786067673</c:v>
                </c:pt>
                <c:pt idx="520">
                  <c:v>-0.27974943351787629</c:v>
                </c:pt>
                <c:pt idx="521">
                  <c:v>-0.281257603091699</c:v>
                </c:pt>
                <c:pt idx="522">
                  <c:v>-0.28322131040451776</c:v>
                </c:pt>
                <c:pt idx="523">
                  <c:v>-0.28579096857493824</c:v>
                </c:pt>
                <c:pt idx="524">
                  <c:v>-0.28799214595346173</c:v>
                </c:pt>
                <c:pt idx="525">
                  <c:v>-0.29025783953889739</c:v>
                </c:pt>
                <c:pt idx="526">
                  <c:v>-0.29328666206232162</c:v>
                </c:pt>
                <c:pt idx="527">
                  <c:v>-0.2960648894011656</c:v>
                </c:pt>
                <c:pt idx="528">
                  <c:v>-0.29886731407731465</c:v>
                </c:pt>
                <c:pt idx="529">
                  <c:v>-0.30124666511081477</c:v>
                </c:pt>
                <c:pt idx="530">
                  <c:v>-0.3034742303703506</c:v>
                </c:pt>
                <c:pt idx="531">
                  <c:v>-0.3053041796329044</c:v>
                </c:pt>
                <c:pt idx="532">
                  <c:v>-0.30489736605848206</c:v>
                </c:pt>
                <c:pt idx="533">
                  <c:v>-0.30337790217692534</c:v>
                </c:pt>
                <c:pt idx="534">
                  <c:v>-0.30218974153514944</c:v>
                </c:pt>
                <c:pt idx="535">
                  <c:v>-0.30353631469065079</c:v>
                </c:pt>
                <c:pt idx="536">
                  <c:v>-0.3043541588178576</c:v>
                </c:pt>
                <c:pt idx="537">
                  <c:v>-0.30468145861680829</c:v>
                </c:pt>
                <c:pt idx="538">
                  <c:v>-0.30510135415584883</c:v>
                </c:pt>
                <c:pt idx="539">
                  <c:v>-0.3059713999183834</c:v>
                </c:pt>
                <c:pt idx="540">
                  <c:v>-0.30666541016205839</c:v>
                </c:pt>
                <c:pt idx="541">
                  <c:v>-0.30663429146232035</c:v>
                </c:pt>
                <c:pt idx="542">
                  <c:v>-0.30523778962582454</c:v>
                </c:pt>
                <c:pt idx="543">
                  <c:v>-0.30545660513863326</c:v>
                </c:pt>
                <c:pt idx="544">
                  <c:v>-0.30492330438267873</c:v>
                </c:pt>
                <c:pt idx="545">
                  <c:v>-0.30481641673151383</c:v>
                </c:pt>
                <c:pt idx="546">
                  <c:v>-0.30481791771389227</c:v>
                </c:pt>
                <c:pt idx="547">
                  <c:v>-0.30490857172260138</c:v>
                </c:pt>
                <c:pt idx="548">
                  <c:v>-0.30500884005529816</c:v>
                </c:pt>
                <c:pt idx="549">
                  <c:v>-0.3047245674846909</c:v>
                </c:pt>
                <c:pt idx="550">
                  <c:v>-0.30444172806125641</c:v>
                </c:pt>
                <c:pt idx="551">
                  <c:v>-0.3041620963545888</c:v>
                </c:pt>
                <c:pt idx="552">
                  <c:v>-0.30331668427375796</c:v>
                </c:pt>
                <c:pt idx="553">
                  <c:v>-0.30253882217225325</c:v>
                </c:pt>
                <c:pt idx="554">
                  <c:v>-0.30211871615111757</c:v>
                </c:pt>
                <c:pt idx="555">
                  <c:v>-0.30351472613294644</c:v>
                </c:pt>
                <c:pt idx="556">
                  <c:v>-0.31146983834048031</c:v>
                </c:pt>
                <c:pt idx="557">
                  <c:v>-0.31250008738706392</c:v>
                </c:pt>
                <c:pt idx="558">
                  <c:v>-0.3125559202773131</c:v>
                </c:pt>
                <c:pt idx="559">
                  <c:v>-0.31256840449379453</c:v>
                </c:pt>
                <c:pt idx="560">
                  <c:v>-0.3122022024625497</c:v>
                </c:pt>
                <c:pt idx="561">
                  <c:v>-0.31190263747790165</c:v>
                </c:pt>
                <c:pt idx="562">
                  <c:v>-0.31194383861314695</c:v>
                </c:pt>
                <c:pt idx="563">
                  <c:v>-0.31138673775467007</c:v>
                </c:pt>
                <c:pt idx="564">
                  <c:v>-0.30969344038934277</c:v>
                </c:pt>
                <c:pt idx="565">
                  <c:v>-0.30698359290049276</c:v>
                </c:pt>
                <c:pt idx="566">
                  <c:v>-0.30555891781179439</c:v>
                </c:pt>
                <c:pt idx="567">
                  <c:v>-0.30684705610707436</c:v>
                </c:pt>
                <c:pt idx="568">
                  <c:v>-0.30753092670045401</c:v>
                </c:pt>
                <c:pt idx="569">
                  <c:v>-0.30750455002895627</c:v>
                </c:pt>
                <c:pt idx="570">
                  <c:v>-0.30749947049536952</c:v>
                </c:pt>
                <c:pt idx="571">
                  <c:v>-0.30751937892109305</c:v>
                </c:pt>
                <c:pt idx="572">
                  <c:v>-0.307244107503093</c:v>
                </c:pt>
                <c:pt idx="573">
                  <c:v>-0.3074343071130658</c:v>
                </c:pt>
                <c:pt idx="574">
                  <c:v>-0.3071548683657454</c:v>
                </c:pt>
                <c:pt idx="575">
                  <c:v>-0.30506239349184772</c:v>
                </c:pt>
                <c:pt idx="576">
                  <c:v>-0.30319880828166812</c:v>
                </c:pt>
                <c:pt idx="577">
                  <c:v>-0.30216725159071289</c:v>
                </c:pt>
                <c:pt idx="578">
                  <c:v>-0.30326152011690755</c:v>
                </c:pt>
                <c:pt idx="579">
                  <c:v>-0.30359929446604328</c:v>
                </c:pt>
                <c:pt idx="580">
                  <c:v>-0.30230477205298323</c:v>
                </c:pt>
                <c:pt idx="581">
                  <c:v>-0.30178738910198566</c:v>
                </c:pt>
                <c:pt idx="582">
                  <c:v>-0.30171251344241173</c:v>
                </c:pt>
                <c:pt idx="583">
                  <c:v>-0.30157404451309289</c:v>
                </c:pt>
                <c:pt idx="584">
                  <c:v>-0.30073618851547013</c:v>
                </c:pt>
                <c:pt idx="585">
                  <c:v>-0.30033543178581462</c:v>
                </c:pt>
                <c:pt idx="586">
                  <c:v>-0.29948549532496754</c:v>
                </c:pt>
                <c:pt idx="587">
                  <c:v>-0.29800773222679433</c:v>
                </c:pt>
                <c:pt idx="588">
                  <c:v>-0.29886703717592761</c:v>
                </c:pt>
                <c:pt idx="589">
                  <c:v>-0.29860495402461246</c:v>
                </c:pt>
                <c:pt idx="590">
                  <c:v>-0.29952701178855845</c:v>
                </c:pt>
                <c:pt idx="591">
                  <c:v>-0.29987533309743086</c:v>
                </c:pt>
                <c:pt idx="592">
                  <c:v>-0.29993401688698995</c:v>
                </c:pt>
                <c:pt idx="593">
                  <c:v>-0.2995003673167681</c:v>
                </c:pt>
                <c:pt idx="594">
                  <c:v>-0.29885128594592619</c:v>
                </c:pt>
                <c:pt idx="595">
                  <c:v>-0.29754559833389399</c:v>
                </c:pt>
                <c:pt idx="596">
                  <c:v>-0.29650165514174354</c:v>
                </c:pt>
                <c:pt idx="597">
                  <c:v>-0.29535871534350533</c:v>
                </c:pt>
                <c:pt idx="598">
                  <c:v>-0.29419147355868708</c:v>
                </c:pt>
                <c:pt idx="599">
                  <c:v>-0.29299972152597453</c:v>
                </c:pt>
                <c:pt idx="600">
                  <c:v>-0.29129966251127598</c:v>
                </c:pt>
                <c:pt idx="601">
                  <c:v>-0.28992217644903895</c:v>
                </c:pt>
                <c:pt idx="602">
                  <c:v>-0.29029046112286483</c:v>
                </c:pt>
                <c:pt idx="603">
                  <c:v>-0.29731600682747011</c:v>
                </c:pt>
                <c:pt idx="604">
                  <c:v>-0.30024840547166404</c:v>
                </c:pt>
                <c:pt idx="605">
                  <c:v>-0.30005982324845304</c:v>
                </c:pt>
                <c:pt idx="606">
                  <c:v>-0.29872342634009236</c:v>
                </c:pt>
                <c:pt idx="607">
                  <c:v>-0.29730716734328971</c:v>
                </c:pt>
                <c:pt idx="608">
                  <c:v>-0.29600783410892223</c:v>
                </c:pt>
                <c:pt idx="609">
                  <c:v>-0.29532583452209865</c:v>
                </c:pt>
                <c:pt idx="610">
                  <c:v>-0.29468433748999528</c:v>
                </c:pt>
                <c:pt idx="611">
                  <c:v>-0.29582367886613997</c:v>
                </c:pt>
                <c:pt idx="612">
                  <c:v>-0.29984912383625206</c:v>
                </c:pt>
                <c:pt idx="613">
                  <c:v>-0.30186695045412287</c:v>
                </c:pt>
                <c:pt idx="614">
                  <c:v>-0.30303439897364903</c:v>
                </c:pt>
                <c:pt idx="615">
                  <c:v>-0.30310574373260979</c:v>
                </c:pt>
                <c:pt idx="616">
                  <c:v>-0.30315389278981597</c:v>
                </c:pt>
                <c:pt idx="617">
                  <c:v>-0.30301523873201425</c:v>
                </c:pt>
                <c:pt idx="618">
                  <c:v>-0.30334010583487447</c:v>
                </c:pt>
                <c:pt idx="619">
                  <c:v>-0.30327656196924008</c:v>
                </c:pt>
                <c:pt idx="620">
                  <c:v>-0.30324346092101645</c:v>
                </c:pt>
                <c:pt idx="621">
                  <c:v>-0.30323880182584068</c:v>
                </c:pt>
                <c:pt idx="622">
                  <c:v>-0.30328638533773017</c:v>
                </c:pt>
                <c:pt idx="623">
                  <c:v>-0.30270632485273613</c:v>
                </c:pt>
                <c:pt idx="624">
                  <c:v>-0.3028093529664469</c:v>
                </c:pt>
                <c:pt idx="625">
                  <c:v>-0.30358902571240604</c:v>
                </c:pt>
                <c:pt idx="626">
                  <c:v>-0.30418248592704067</c:v>
                </c:pt>
                <c:pt idx="627">
                  <c:v>-0.30446146764378362</c:v>
                </c:pt>
                <c:pt idx="628">
                  <c:v>-0.30442046993686672</c:v>
                </c:pt>
                <c:pt idx="629">
                  <c:v>-0.30443235417163911</c:v>
                </c:pt>
                <c:pt idx="630">
                  <c:v>-0.30439195458809953</c:v>
                </c:pt>
                <c:pt idx="631">
                  <c:v>-0.30440483077851799</c:v>
                </c:pt>
                <c:pt idx="632">
                  <c:v>-0.30448852877636656</c:v>
                </c:pt>
                <c:pt idx="633">
                  <c:v>-0.30609889468628942</c:v>
                </c:pt>
                <c:pt idx="634">
                  <c:v>-0.30625781521262208</c:v>
                </c:pt>
                <c:pt idx="635">
                  <c:v>-0.30629548407185347</c:v>
                </c:pt>
                <c:pt idx="636">
                  <c:v>-0.3064567680323978</c:v>
                </c:pt>
                <c:pt idx="637">
                  <c:v>-0.30642530218059844</c:v>
                </c:pt>
                <c:pt idx="638">
                  <c:v>-0.30601328330382105</c:v>
                </c:pt>
                <c:pt idx="639">
                  <c:v>-0.30542336540770265</c:v>
                </c:pt>
                <c:pt idx="640">
                  <c:v>-0.30446318009450979</c:v>
                </c:pt>
                <c:pt idx="641">
                  <c:v>-0.30353274824503262</c:v>
                </c:pt>
                <c:pt idx="642">
                  <c:v>-0.30259428889216061</c:v>
                </c:pt>
                <c:pt idx="643">
                  <c:v>-0.30149547363270202</c:v>
                </c:pt>
                <c:pt idx="644">
                  <c:v>-0.29975394133745059</c:v>
                </c:pt>
                <c:pt idx="645">
                  <c:v>-0.29674501985454016</c:v>
                </c:pt>
                <c:pt idx="646">
                  <c:v>-0.2932406936317129</c:v>
                </c:pt>
                <c:pt idx="647">
                  <c:v>-0.29049361701215276</c:v>
                </c:pt>
                <c:pt idx="648">
                  <c:v>-0.28770922665438997</c:v>
                </c:pt>
                <c:pt idx="649">
                  <c:v>-0.28532862851246682</c:v>
                </c:pt>
                <c:pt idx="650">
                  <c:v>-0.28447444534633426</c:v>
                </c:pt>
                <c:pt idx="651">
                  <c:v>-0.28481734156429911</c:v>
                </c:pt>
                <c:pt idx="652">
                  <c:v>-0.28482228947205901</c:v>
                </c:pt>
                <c:pt idx="653">
                  <c:v>-0.28435582256996955</c:v>
                </c:pt>
                <c:pt idx="654">
                  <c:v>-0.2844486668049987</c:v>
                </c:pt>
                <c:pt idx="655">
                  <c:v>-0.28502480954657261</c:v>
                </c:pt>
                <c:pt idx="656">
                  <c:v>-0.28484021612270621</c:v>
                </c:pt>
                <c:pt idx="657">
                  <c:v>-0.2847059466138932</c:v>
                </c:pt>
                <c:pt idx="658">
                  <c:v>-0.28460535235903756</c:v>
                </c:pt>
                <c:pt idx="659">
                  <c:v>-0.28464094214159175</c:v>
                </c:pt>
                <c:pt idx="660">
                  <c:v>-0.28456554059656819</c:v>
                </c:pt>
                <c:pt idx="661">
                  <c:v>-0.28434221501851759</c:v>
                </c:pt>
                <c:pt idx="662">
                  <c:v>-0.28371176937857473</c:v>
                </c:pt>
                <c:pt idx="663">
                  <c:v>-0.2829771146860855</c:v>
                </c:pt>
                <c:pt idx="664">
                  <c:v>-0.28272072758657135</c:v>
                </c:pt>
                <c:pt idx="665">
                  <c:v>-0.28248353535906906</c:v>
                </c:pt>
                <c:pt idx="666">
                  <c:v>-0.28238442458586438</c:v>
                </c:pt>
                <c:pt idx="667">
                  <c:v>-0.28232687876196677</c:v>
                </c:pt>
                <c:pt idx="668">
                  <c:v>-0.28226210637916732</c:v>
                </c:pt>
                <c:pt idx="669">
                  <c:v>-0.28300027070964406</c:v>
                </c:pt>
                <c:pt idx="670">
                  <c:v>-0.28289854548363991</c:v>
                </c:pt>
                <c:pt idx="671">
                  <c:v>-0.28243032907614152</c:v>
                </c:pt>
                <c:pt idx="672">
                  <c:v>-0.28251785039658051</c:v>
                </c:pt>
                <c:pt idx="673">
                  <c:v>-0.2842496987431441</c:v>
                </c:pt>
                <c:pt idx="674">
                  <c:v>-0.28444360873054841</c:v>
                </c:pt>
                <c:pt idx="675">
                  <c:v>-0.28443610188702451</c:v>
                </c:pt>
                <c:pt idx="676">
                  <c:v>-0.28452504735603357</c:v>
                </c:pt>
                <c:pt idx="677">
                  <c:v>-0.28451120252062073</c:v>
                </c:pt>
                <c:pt idx="678">
                  <c:v>-0.28456032845356677</c:v>
                </c:pt>
                <c:pt idx="679">
                  <c:v>-0.28437111418284633</c:v>
                </c:pt>
                <c:pt idx="680">
                  <c:v>-0.28449534655271258</c:v>
                </c:pt>
                <c:pt idx="681">
                  <c:v>-0.28435133674277124</c:v>
                </c:pt>
                <c:pt idx="682">
                  <c:v>-0.28542979667301033</c:v>
                </c:pt>
                <c:pt idx="683">
                  <c:v>-0.28546425474734288</c:v>
                </c:pt>
                <c:pt idx="684">
                  <c:v>-0.28589894855560138</c:v>
                </c:pt>
                <c:pt idx="685">
                  <c:v>-0.28588809611512367</c:v>
                </c:pt>
                <c:pt idx="686">
                  <c:v>-0.28592343547126731</c:v>
                </c:pt>
                <c:pt idx="687">
                  <c:v>-0.28615057548163375</c:v>
                </c:pt>
                <c:pt idx="688">
                  <c:v>-0.28601407278090751</c:v>
                </c:pt>
                <c:pt idx="689">
                  <c:v>-0.28592443207672175</c:v>
                </c:pt>
                <c:pt idx="690">
                  <c:v>-0.28511272083756456</c:v>
                </c:pt>
                <c:pt idx="691">
                  <c:v>-0.28428787303060382</c:v>
                </c:pt>
                <c:pt idx="692">
                  <c:v>-0.28345468300477927</c:v>
                </c:pt>
                <c:pt idx="693">
                  <c:v>-0.27955872430851353</c:v>
                </c:pt>
                <c:pt idx="694">
                  <c:v>-0.27699487179593962</c:v>
                </c:pt>
                <c:pt idx="695">
                  <c:v>-0.27684243599184555</c:v>
                </c:pt>
                <c:pt idx="696">
                  <c:v>-0.28493395364000984</c:v>
                </c:pt>
                <c:pt idx="697">
                  <c:v>-0.29107894047084987</c:v>
                </c:pt>
                <c:pt idx="698">
                  <c:v>-0.2905911672779774</c:v>
                </c:pt>
                <c:pt idx="699">
                  <c:v>-0.29029638233039229</c:v>
                </c:pt>
                <c:pt idx="700">
                  <c:v>-0.29028064246472773</c:v>
                </c:pt>
                <c:pt idx="701">
                  <c:v>-0.29005409157677525</c:v>
                </c:pt>
                <c:pt idx="702">
                  <c:v>-0.28986206150686028</c:v>
                </c:pt>
                <c:pt idx="703">
                  <c:v>-0.28955548931398672</c:v>
                </c:pt>
                <c:pt idx="704">
                  <c:v>-0.28975494304697241</c:v>
                </c:pt>
                <c:pt idx="705">
                  <c:v>-0.29695766160192</c:v>
                </c:pt>
                <c:pt idx="706">
                  <c:v>-0.30567583083339123</c:v>
                </c:pt>
                <c:pt idx="707">
                  <c:v>-0.3092661003133394</c:v>
                </c:pt>
                <c:pt idx="708">
                  <c:v>-0.31093527020605422</c:v>
                </c:pt>
                <c:pt idx="709">
                  <c:v>-0.31180211726037249</c:v>
                </c:pt>
                <c:pt idx="710">
                  <c:v>-0.31053851717014114</c:v>
                </c:pt>
                <c:pt idx="711">
                  <c:v>-0.30747143188243192</c:v>
                </c:pt>
                <c:pt idx="712">
                  <c:v>-0.30320665629363247</c:v>
                </c:pt>
                <c:pt idx="713">
                  <c:v>-0.29893598359756779</c:v>
                </c:pt>
                <c:pt idx="714">
                  <c:v>-0.29466061292998125</c:v>
                </c:pt>
                <c:pt idx="715">
                  <c:v>-0.29004863688167259</c:v>
                </c:pt>
                <c:pt idx="716">
                  <c:v>-0.28533902054120547</c:v>
                </c:pt>
                <c:pt idx="717">
                  <c:v>-0.28069969045945969</c:v>
                </c:pt>
                <c:pt idx="718">
                  <c:v>-0.27730442602554156</c:v>
                </c:pt>
                <c:pt idx="719">
                  <c:v>-0.27687691371231782</c:v>
                </c:pt>
                <c:pt idx="720">
                  <c:v>-0.28927638957129698</c:v>
                </c:pt>
                <c:pt idx="721">
                  <c:v>-0.29764293319874396</c:v>
                </c:pt>
                <c:pt idx="722">
                  <c:v>-0.29926415718057237</c:v>
                </c:pt>
                <c:pt idx="723">
                  <c:v>-0.29935721967073942</c:v>
                </c:pt>
                <c:pt idx="724">
                  <c:v>-0.30079775606311515</c:v>
                </c:pt>
                <c:pt idx="725">
                  <c:v>-0.30355632049579245</c:v>
                </c:pt>
                <c:pt idx="726">
                  <c:v>-0.30417001993801107</c:v>
                </c:pt>
                <c:pt idx="727">
                  <c:v>-0.30531949193290603</c:v>
                </c:pt>
                <c:pt idx="728">
                  <c:v>-0.30758380928155798</c:v>
                </c:pt>
                <c:pt idx="729">
                  <c:v>-0.30909945229800234</c:v>
                </c:pt>
                <c:pt idx="730">
                  <c:v>-0.30649747374887043</c:v>
                </c:pt>
                <c:pt idx="731">
                  <c:v>-0.30583427622452947</c:v>
                </c:pt>
                <c:pt idx="732">
                  <c:v>-0.30566996373156918</c:v>
                </c:pt>
                <c:pt idx="733">
                  <c:v>-0.30584380024286822</c:v>
                </c:pt>
                <c:pt idx="734">
                  <c:v>-0.30717083268612383</c:v>
                </c:pt>
                <c:pt idx="735">
                  <c:v>-0.30892334793711629</c:v>
                </c:pt>
                <c:pt idx="736">
                  <c:v>-0.31269258972288683</c:v>
                </c:pt>
                <c:pt idx="737">
                  <c:v>-0.31609485327131354</c:v>
                </c:pt>
                <c:pt idx="738">
                  <c:v>-0.31998782079537602</c:v>
                </c:pt>
                <c:pt idx="739">
                  <c:v>-0.3240085178191095</c:v>
                </c:pt>
                <c:pt idx="740">
                  <c:v>-0.32632675063213357</c:v>
                </c:pt>
                <c:pt idx="741">
                  <c:v>-0.32799348573198145</c:v>
                </c:pt>
                <c:pt idx="742">
                  <c:v>-0.32767890636462571</c:v>
                </c:pt>
                <c:pt idx="743">
                  <c:v>-0.32801307676054253</c:v>
                </c:pt>
                <c:pt idx="744">
                  <c:v>-0.32686399468208432</c:v>
                </c:pt>
                <c:pt idx="745">
                  <c:v>-0.32781444073614296</c:v>
                </c:pt>
                <c:pt idx="746">
                  <c:v>-0.32817151501603797</c:v>
                </c:pt>
                <c:pt idx="747">
                  <c:v>-0.32839904697582728</c:v>
                </c:pt>
                <c:pt idx="748">
                  <c:v>-0.32971089244596224</c:v>
                </c:pt>
                <c:pt idx="749">
                  <c:v>-0.33165283518895067</c:v>
                </c:pt>
                <c:pt idx="750">
                  <c:v>-0.33265936894799863</c:v>
                </c:pt>
                <c:pt idx="751">
                  <c:v>-0.33246109475660002</c:v>
                </c:pt>
                <c:pt idx="752">
                  <c:v>-0.32895894579113399</c:v>
                </c:pt>
                <c:pt idx="753">
                  <c:v>-0.32592144451840499</c:v>
                </c:pt>
                <c:pt idx="754">
                  <c:v>-0.32469665274167769</c:v>
                </c:pt>
                <c:pt idx="755">
                  <c:v>-0.32365272336204071</c:v>
                </c:pt>
                <c:pt idx="756">
                  <c:v>-0.32378439840742568</c:v>
                </c:pt>
                <c:pt idx="757">
                  <c:v>-0.32451465694649717</c:v>
                </c:pt>
                <c:pt idx="758">
                  <c:v>-0.32582747428531628</c:v>
                </c:pt>
                <c:pt idx="759">
                  <c:v>-0.32916269690379168</c:v>
                </c:pt>
                <c:pt idx="760">
                  <c:v>-0.32965824090403101</c:v>
                </c:pt>
                <c:pt idx="761">
                  <c:v>-0.32943926722928446</c:v>
                </c:pt>
                <c:pt idx="762">
                  <c:v>-0.3292194848584804</c:v>
                </c:pt>
                <c:pt idx="763">
                  <c:v>-0.32894497820176832</c:v>
                </c:pt>
                <c:pt idx="764">
                  <c:v>-0.32964401063394577</c:v>
                </c:pt>
                <c:pt idx="765">
                  <c:v>-0.32983383414868517</c:v>
                </c:pt>
                <c:pt idx="766">
                  <c:v>-0.34459595516590424</c:v>
                </c:pt>
                <c:pt idx="767">
                  <c:v>-0.35124576666167584</c:v>
                </c:pt>
                <c:pt idx="768">
                  <c:v>-0.35170168335840279</c:v>
                </c:pt>
                <c:pt idx="769">
                  <c:v>-0.35180272129308982</c:v>
                </c:pt>
                <c:pt idx="770">
                  <c:v>-0.35133959273118814</c:v>
                </c:pt>
                <c:pt idx="771">
                  <c:v>-0.35103920768214703</c:v>
                </c:pt>
                <c:pt idx="772">
                  <c:v>-0.35027876426129756</c:v>
                </c:pt>
                <c:pt idx="773">
                  <c:v>-0.34970489565020557</c:v>
                </c:pt>
                <c:pt idx="774">
                  <c:v>-0.34844471860720871</c:v>
                </c:pt>
                <c:pt idx="775">
                  <c:v>-0.3524143705022218</c:v>
                </c:pt>
                <c:pt idx="776">
                  <c:v>-0.35525871260688996</c:v>
                </c:pt>
                <c:pt idx="777">
                  <c:v>-0.35678049516545784</c:v>
                </c:pt>
                <c:pt idx="778">
                  <c:v>-0.35707814287017581</c:v>
                </c:pt>
                <c:pt idx="779">
                  <c:v>-0.3565117190210132</c:v>
                </c:pt>
                <c:pt idx="780">
                  <c:v>-0.35620886772893406</c:v>
                </c:pt>
                <c:pt idx="781">
                  <c:v>-0.35525310016976702</c:v>
                </c:pt>
                <c:pt idx="782">
                  <c:v>-0.35453143954499489</c:v>
                </c:pt>
                <c:pt idx="783">
                  <c:v>-0.35391363903107487</c:v>
                </c:pt>
                <c:pt idx="784">
                  <c:v>-0.35193760379526923</c:v>
                </c:pt>
                <c:pt idx="785">
                  <c:v>-0.34969523110231138</c:v>
                </c:pt>
                <c:pt idx="786">
                  <c:v>-0.34503411808215184</c:v>
                </c:pt>
                <c:pt idx="787">
                  <c:v>-0.33977221666558571</c:v>
                </c:pt>
                <c:pt idx="788">
                  <c:v>-0.33367283448055968</c:v>
                </c:pt>
                <c:pt idx="789">
                  <c:v>-0.32814739254347208</c:v>
                </c:pt>
                <c:pt idx="790">
                  <c:v>-0.32252853399148773</c:v>
                </c:pt>
                <c:pt idx="791">
                  <c:v>-0.31822566849573131</c:v>
                </c:pt>
                <c:pt idx="792">
                  <c:v>-0.31600933517125324</c:v>
                </c:pt>
                <c:pt idx="793">
                  <c:v>-0.31591903436032348</c:v>
                </c:pt>
                <c:pt idx="794">
                  <c:v>-0.31672888880505784</c:v>
                </c:pt>
                <c:pt idx="795">
                  <c:v>-0.32125869769729776</c:v>
                </c:pt>
                <c:pt idx="796">
                  <c:v>-0.32280464822909266</c:v>
                </c:pt>
                <c:pt idx="797">
                  <c:v>-0.32537948453306315</c:v>
                </c:pt>
                <c:pt idx="798">
                  <c:v>-0.33022421369598692</c:v>
                </c:pt>
                <c:pt idx="799">
                  <c:v>-0.33670595106371681</c:v>
                </c:pt>
                <c:pt idx="800">
                  <c:v>-0.34272848765044545</c:v>
                </c:pt>
                <c:pt idx="801">
                  <c:v>-0.34914118702567687</c:v>
                </c:pt>
                <c:pt idx="802">
                  <c:v>-0.35200086822203747</c:v>
                </c:pt>
                <c:pt idx="803">
                  <c:v>-0.3548578062647747</c:v>
                </c:pt>
                <c:pt idx="804">
                  <c:v>-0.35486492896742794</c:v>
                </c:pt>
                <c:pt idx="805">
                  <c:v>-0.35737306860330653</c:v>
                </c:pt>
                <c:pt idx="806">
                  <c:v>-0.35614229660367164</c:v>
                </c:pt>
                <c:pt idx="807">
                  <c:v>-0.35538734380981946</c:v>
                </c:pt>
                <c:pt idx="808">
                  <c:v>-0.35461465463458175</c:v>
                </c:pt>
                <c:pt idx="809">
                  <c:v>-0.35380119466971255</c:v>
                </c:pt>
                <c:pt idx="810">
                  <c:v>-0.35298340880897727</c:v>
                </c:pt>
                <c:pt idx="811">
                  <c:v>-0.35215814932120981</c:v>
                </c:pt>
                <c:pt idx="812">
                  <c:v>-0.3513212405229823</c:v>
                </c:pt>
                <c:pt idx="813">
                  <c:v>-0.34925189394862216</c:v>
                </c:pt>
                <c:pt idx="814">
                  <c:v>-0.34756511973559134</c:v>
                </c:pt>
                <c:pt idx="815">
                  <c:v>-0.34739201291557847</c:v>
                </c:pt>
                <c:pt idx="816">
                  <c:v>-0.34742261990887641</c:v>
                </c:pt>
                <c:pt idx="817">
                  <c:v>-0.34721499049446869</c:v>
                </c:pt>
                <c:pt idx="818">
                  <c:v>-0.34697172987310781</c:v>
                </c:pt>
                <c:pt idx="819">
                  <c:v>-0.34698915059781188</c:v>
                </c:pt>
                <c:pt idx="820">
                  <c:v>-0.34647327273104356</c:v>
                </c:pt>
                <c:pt idx="821">
                  <c:v>-0.34654989349154702</c:v>
                </c:pt>
                <c:pt idx="822">
                  <c:v>-0.34726011792838085</c:v>
                </c:pt>
                <c:pt idx="823">
                  <c:v>-0.34635584677178993</c:v>
                </c:pt>
                <c:pt idx="824">
                  <c:v>-0.34660817391749577</c:v>
                </c:pt>
                <c:pt idx="825">
                  <c:v>-0.34559685324584732</c:v>
                </c:pt>
                <c:pt idx="826">
                  <c:v>-0.34464143158355276</c:v>
                </c:pt>
                <c:pt idx="827">
                  <c:v>-0.34384841360648127</c:v>
                </c:pt>
                <c:pt idx="828">
                  <c:v>-0.34382937645341805</c:v>
                </c:pt>
                <c:pt idx="829">
                  <c:v>-0.34237230157103671</c:v>
                </c:pt>
                <c:pt idx="830">
                  <c:v>-0.34036551154895756</c:v>
                </c:pt>
                <c:pt idx="831">
                  <c:v>-0.33571584336146776</c:v>
                </c:pt>
                <c:pt idx="832">
                  <c:v>-0.32972948975674377</c:v>
                </c:pt>
                <c:pt idx="833">
                  <c:v>-0.32213667849594124</c:v>
                </c:pt>
                <c:pt idx="834">
                  <c:v>-0.31440398823397486</c:v>
                </c:pt>
                <c:pt idx="835">
                  <c:v>-0.30755857268685155</c:v>
                </c:pt>
                <c:pt idx="836">
                  <c:v>-0.30342997143915168</c:v>
                </c:pt>
                <c:pt idx="837">
                  <c:v>-0.31150182230061924</c:v>
                </c:pt>
                <c:pt idx="838">
                  <c:v>-0.37105410080015361</c:v>
                </c:pt>
                <c:pt idx="839">
                  <c:v>-0.38312755152311612</c:v>
                </c:pt>
                <c:pt idx="840">
                  <c:v>-0.3833589542741096</c:v>
                </c:pt>
                <c:pt idx="841">
                  <c:v>-0.38248557730106553</c:v>
                </c:pt>
                <c:pt idx="842">
                  <c:v>-0.38281067283556081</c:v>
                </c:pt>
                <c:pt idx="843">
                  <c:v>-0.38281885683466682</c:v>
                </c:pt>
                <c:pt idx="844">
                  <c:v>-0.38269285070834613</c:v>
                </c:pt>
                <c:pt idx="845">
                  <c:v>-0.38249231505943188</c:v>
                </c:pt>
                <c:pt idx="846">
                  <c:v>-0.38522857759369422</c:v>
                </c:pt>
                <c:pt idx="847">
                  <c:v>-0.41296954353501386</c:v>
                </c:pt>
                <c:pt idx="848">
                  <c:v>-0.42953871433984553</c:v>
                </c:pt>
                <c:pt idx="849">
                  <c:v>-0.44046445188629352</c:v>
                </c:pt>
                <c:pt idx="850">
                  <c:v>-0.44507408551163041</c:v>
                </c:pt>
                <c:pt idx="851">
                  <c:v>-0.44836212184383556</c:v>
                </c:pt>
                <c:pt idx="852">
                  <c:v>-0.44719290576487619</c:v>
                </c:pt>
                <c:pt idx="853">
                  <c:v>-0.44401333005789334</c:v>
                </c:pt>
                <c:pt idx="854">
                  <c:v>-0.43795486138821532</c:v>
                </c:pt>
                <c:pt idx="855">
                  <c:v>-0.43048558262462</c:v>
                </c:pt>
                <c:pt idx="856">
                  <c:v>-0.42178799468072153</c:v>
                </c:pt>
                <c:pt idx="857">
                  <c:v>-0.41237752724312093</c:v>
                </c:pt>
                <c:pt idx="858">
                  <c:v>-0.40295306641437545</c:v>
                </c:pt>
                <c:pt idx="859">
                  <c:v>-0.39422254781058669</c:v>
                </c:pt>
                <c:pt idx="860">
                  <c:v>-0.39211917993443007</c:v>
                </c:pt>
                <c:pt idx="861">
                  <c:v>-0.39799935883450538</c:v>
                </c:pt>
                <c:pt idx="862">
                  <c:v>-0.4246423959175189</c:v>
                </c:pt>
                <c:pt idx="863">
                  <c:v>-0.42963656967744229</c:v>
                </c:pt>
                <c:pt idx="864">
                  <c:v>-0.42987063332547265</c:v>
                </c:pt>
                <c:pt idx="865">
                  <c:v>-0.43006484881065926</c:v>
                </c:pt>
                <c:pt idx="866">
                  <c:v>-0.43062238190084834</c:v>
                </c:pt>
                <c:pt idx="867">
                  <c:v>-0.43395265306949687</c:v>
                </c:pt>
                <c:pt idx="868">
                  <c:v>-0.43474889220216117</c:v>
                </c:pt>
                <c:pt idx="869">
                  <c:v>-0.43724495641979844</c:v>
                </c:pt>
                <c:pt idx="870">
                  <c:v>-0.43663920087376923</c:v>
                </c:pt>
                <c:pt idx="871">
                  <c:v>-0.43107268544343486</c:v>
                </c:pt>
                <c:pt idx="872">
                  <c:v>-0.42565860206735168</c:v>
                </c:pt>
                <c:pt idx="873">
                  <c:v>-0.42440621912806969</c:v>
                </c:pt>
                <c:pt idx="874">
                  <c:v>-0.42537569571729167</c:v>
                </c:pt>
                <c:pt idx="875">
                  <c:v>-0.4279843664685295</c:v>
                </c:pt>
                <c:pt idx="876">
                  <c:v>-0.4344343286111475</c:v>
                </c:pt>
                <c:pt idx="877">
                  <c:v>-0.44409961952655869</c:v>
                </c:pt>
                <c:pt idx="878">
                  <c:v>-0.45143316387533822</c:v>
                </c:pt>
                <c:pt idx="879">
                  <c:v>-0.46069634253782304</c:v>
                </c:pt>
                <c:pt idx="880">
                  <c:v>-0.46966262785467</c:v>
                </c:pt>
                <c:pt idx="881">
                  <c:v>-0.47466881600703686</c:v>
                </c:pt>
                <c:pt idx="882">
                  <c:v>-0.47924395489332927</c:v>
                </c:pt>
                <c:pt idx="883">
                  <c:v>-0.48061276288222732</c:v>
                </c:pt>
                <c:pt idx="884">
                  <c:v>-0.48125765969823975</c:v>
                </c:pt>
                <c:pt idx="885">
                  <c:v>-0.48589360188560443</c:v>
                </c:pt>
                <c:pt idx="886">
                  <c:v>-0.4839318896205127</c:v>
                </c:pt>
                <c:pt idx="887">
                  <c:v>-0.48589117413162486</c:v>
                </c:pt>
                <c:pt idx="888">
                  <c:v>-0.48801628869233632</c:v>
                </c:pt>
                <c:pt idx="889">
                  <c:v>-0.48905470152446961</c:v>
                </c:pt>
                <c:pt idx="890">
                  <c:v>-0.48943519143857306</c:v>
                </c:pt>
                <c:pt idx="891">
                  <c:v>-0.4921934527629494</c:v>
                </c:pt>
                <c:pt idx="892">
                  <c:v>-0.49414613778405231</c:v>
                </c:pt>
                <c:pt idx="893">
                  <c:v>-0.4939410303406564</c:v>
                </c:pt>
                <c:pt idx="894">
                  <c:v>-0.48899242916712238</c:v>
                </c:pt>
                <c:pt idx="895">
                  <c:v>-0.49469996251524712</c:v>
                </c:pt>
                <c:pt idx="896">
                  <c:v>-0.51124604180039546</c:v>
                </c:pt>
                <c:pt idx="897">
                  <c:v>-0.52736090697278515</c:v>
                </c:pt>
                <c:pt idx="898">
                  <c:v>-0.54421090180921861</c:v>
                </c:pt>
                <c:pt idx="899">
                  <c:v>-0.54654963189344719</c:v>
                </c:pt>
                <c:pt idx="900">
                  <c:v>-0.54667676226882977</c:v>
                </c:pt>
                <c:pt idx="901">
                  <c:v>-0.54216945467124134</c:v>
                </c:pt>
                <c:pt idx="902">
                  <c:v>-0.53475337262540645</c:v>
                </c:pt>
                <c:pt idx="903">
                  <c:v>-0.5259494382546922</c:v>
                </c:pt>
                <c:pt idx="904">
                  <c:v>-0.52275788131509315</c:v>
                </c:pt>
                <c:pt idx="905">
                  <c:v>-0.52437218501676697</c:v>
                </c:pt>
                <c:pt idx="906">
                  <c:v>-0.52326926868941115</c:v>
                </c:pt>
                <c:pt idx="907">
                  <c:v>-0.52517351350423014</c:v>
                </c:pt>
                <c:pt idx="908">
                  <c:v>-0.53910382211383134</c:v>
                </c:pt>
                <c:pt idx="909">
                  <c:v>-0.53923402135349885</c:v>
                </c:pt>
                <c:pt idx="910">
                  <c:v>-0.54226948076089254</c:v>
                </c:pt>
                <c:pt idx="911">
                  <c:v>-0.54537145296055833</c:v>
                </c:pt>
                <c:pt idx="912">
                  <c:v>-0.54671830689391621</c:v>
                </c:pt>
                <c:pt idx="913">
                  <c:v>-0.55100650307301524</c:v>
                </c:pt>
                <c:pt idx="914">
                  <c:v>-0.5600316737944786</c:v>
                </c:pt>
                <c:pt idx="915">
                  <c:v>-0.57018900088383173</c:v>
                </c:pt>
                <c:pt idx="916">
                  <c:v>-0.57189390357960501</c:v>
                </c:pt>
                <c:pt idx="917">
                  <c:v>-0.56145588614979769</c:v>
                </c:pt>
                <c:pt idx="918">
                  <c:v>-0.55194503061133837</c:v>
                </c:pt>
                <c:pt idx="919">
                  <c:v>-0.54675024311690712</c:v>
                </c:pt>
                <c:pt idx="920">
                  <c:v>-0.54396640617072889</c:v>
                </c:pt>
                <c:pt idx="921">
                  <c:v>-0.54413035301791068</c:v>
                </c:pt>
                <c:pt idx="922">
                  <c:v>-0.54721905229798373</c:v>
                </c:pt>
                <c:pt idx="923">
                  <c:v>-0.55179138381633919</c:v>
                </c:pt>
                <c:pt idx="924">
                  <c:v>-0.55517533657683338</c:v>
                </c:pt>
                <c:pt idx="925">
                  <c:v>-0.55610786915223631</c:v>
                </c:pt>
                <c:pt idx="926">
                  <c:v>-0.55746172209065448</c:v>
                </c:pt>
                <c:pt idx="927">
                  <c:v>-0.55315121130774692</c:v>
                </c:pt>
                <c:pt idx="928">
                  <c:v>-0.54852973248795545</c:v>
                </c:pt>
                <c:pt idx="929">
                  <c:v>-0.5568903032265663</c:v>
                </c:pt>
                <c:pt idx="930">
                  <c:v>-0.64725985249622342</c:v>
                </c:pt>
                <c:pt idx="931">
                  <c:v>-0.69338029632487963</c:v>
                </c:pt>
                <c:pt idx="932">
                  <c:v>-0.69435624117290284</c:v>
                </c:pt>
                <c:pt idx="933">
                  <c:v>-0.69438373794847608</c:v>
                </c:pt>
                <c:pt idx="934">
                  <c:v>-0.69438049341345254</c:v>
                </c:pt>
                <c:pt idx="935">
                  <c:v>-0.69178628782111584</c:v>
                </c:pt>
                <c:pt idx="936">
                  <c:v>-0.69358483314335839</c:v>
                </c:pt>
                <c:pt idx="937">
                  <c:v>-0.70189388148534426</c:v>
                </c:pt>
                <c:pt idx="938">
                  <c:v>-0.69587582238290768</c:v>
                </c:pt>
                <c:pt idx="939">
                  <c:v>-0.68680670911362007</c:v>
                </c:pt>
                <c:pt idx="940">
                  <c:v>-0.67847498837446274</c:v>
                </c:pt>
                <c:pt idx="941">
                  <c:v>-0.67433071496564012</c:v>
                </c:pt>
                <c:pt idx="942">
                  <c:v>-0.67523596319581125</c:v>
                </c:pt>
                <c:pt idx="943">
                  <c:v>-0.67512295814268386</c:v>
                </c:pt>
                <c:pt idx="944">
                  <c:v>-0.67524860153347888</c:v>
                </c:pt>
                <c:pt idx="945">
                  <c:v>-0.6802015215000623</c:v>
                </c:pt>
                <c:pt idx="946">
                  <c:v>-0.67867922455638074</c:v>
                </c:pt>
                <c:pt idx="947">
                  <c:v>-0.68333797019759812</c:v>
                </c:pt>
                <c:pt idx="948">
                  <c:v>-0.68056218309240579</c:v>
                </c:pt>
                <c:pt idx="949">
                  <c:v>-0.67555546483187001</c:v>
                </c:pt>
                <c:pt idx="950">
                  <c:v>-0.66638951217444298</c:v>
                </c:pt>
                <c:pt idx="951">
                  <c:v>-0.65516914524510073</c:v>
                </c:pt>
                <c:pt idx="952">
                  <c:v>-0.65367912883026669</c:v>
                </c:pt>
                <c:pt idx="953">
                  <c:v>-0.64903881401953789</c:v>
                </c:pt>
                <c:pt idx="954">
                  <c:v>-0.67436383155583912</c:v>
                </c:pt>
                <c:pt idx="955">
                  <c:v>-0.67919621655003481</c:v>
                </c:pt>
                <c:pt idx="956">
                  <c:v>-0.6790591038178353</c:v>
                </c:pt>
                <c:pt idx="957">
                  <c:v>-0.67245384359245064</c:v>
                </c:pt>
                <c:pt idx="958">
                  <c:v>-0.67329633932129118</c:v>
                </c:pt>
                <c:pt idx="959">
                  <c:v>-0.67720760835943039</c:v>
                </c:pt>
                <c:pt idx="960">
                  <c:v>-0.66932049709254204</c:v>
                </c:pt>
                <c:pt idx="961">
                  <c:v>-0.65719736767818282</c:v>
                </c:pt>
                <c:pt idx="962">
                  <c:v>-0.64180253559484191</c:v>
                </c:pt>
                <c:pt idx="963">
                  <c:v>-0.62828720335912014</c:v>
                </c:pt>
                <c:pt idx="964">
                  <c:v>-0.62824552740348116</c:v>
                </c:pt>
                <c:pt idx="965">
                  <c:v>-0.63534075416651925</c:v>
                </c:pt>
                <c:pt idx="966">
                  <c:v>-0.63968873377764168</c:v>
                </c:pt>
                <c:pt idx="967">
                  <c:v>-0.64152356337295147</c:v>
                </c:pt>
                <c:pt idx="968">
                  <c:v>-0.64269506115321529</c:v>
                </c:pt>
                <c:pt idx="969">
                  <c:v>-0.64082705166645038</c:v>
                </c:pt>
                <c:pt idx="970">
                  <c:v>-0.64679512216811785</c:v>
                </c:pt>
                <c:pt idx="971">
                  <c:v>-0.6414966986573436</c:v>
                </c:pt>
                <c:pt idx="972">
                  <c:v>-0.65183379762923355</c:v>
                </c:pt>
                <c:pt idx="973">
                  <c:v>-0.64737462187918215</c:v>
                </c:pt>
                <c:pt idx="974">
                  <c:v>-0.63345758719674317</c:v>
                </c:pt>
                <c:pt idx="975">
                  <c:v>-0.62497299206227863</c:v>
                </c:pt>
                <c:pt idx="976">
                  <c:v>-0.60005567590076159</c:v>
                </c:pt>
                <c:pt idx="977">
                  <c:v>-0.58921153199269205</c:v>
                </c:pt>
                <c:pt idx="978">
                  <c:v>-0.64287871270064034</c:v>
                </c:pt>
                <c:pt idx="979">
                  <c:v>-0.69252594038036985</c:v>
                </c:pt>
                <c:pt idx="980">
                  <c:v>-0.71141770179330344</c:v>
                </c:pt>
                <c:pt idx="981">
                  <c:v>-0.70781824893736256</c:v>
                </c:pt>
                <c:pt idx="982">
                  <c:v>-0.68274725855990392</c:v>
                </c:pt>
                <c:pt idx="983">
                  <c:v>-0.66039567616376649</c:v>
                </c:pt>
                <c:pt idx="984">
                  <c:v>-0.63469848436874388</c:v>
                </c:pt>
                <c:pt idx="985">
                  <c:v>-0.55782887814565296</c:v>
                </c:pt>
                <c:pt idx="986">
                  <c:v>-0.42035285016559926</c:v>
                </c:pt>
                <c:pt idx="987">
                  <c:v>-0.30101176664840379</c:v>
                </c:pt>
                <c:pt idx="988">
                  <c:v>-0.23631812199440499</c:v>
                </c:pt>
                <c:pt idx="989">
                  <c:v>-0.18267927467530215</c:v>
                </c:pt>
                <c:pt idx="990">
                  <c:v>-9.1628461645416118E-2</c:v>
                </c:pt>
                <c:pt idx="991">
                  <c:v>-2.766738770198789E-2</c:v>
                </c:pt>
                <c:pt idx="992">
                  <c:v>3.3846528721790697E-2</c:v>
                </c:pt>
                <c:pt idx="993">
                  <c:v>-1.5702963518589973E-2</c:v>
                </c:pt>
                <c:pt idx="994">
                  <c:v>-0.16206608484420754</c:v>
                </c:pt>
                <c:pt idx="995">
                  <c:v>-0.52224437884619934</c:v>
                </c:pt>
                <c:pt idx="996">
                  <c:v>-0.75978258552666045</c:v>
                </c:pt>
                <c:pt idx="997">
                  <c:v>-0.68730219893519051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7-40CE-B1B0-1FD6FBD3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1360"/>
        <c:axId val="671551840"/>
      </c:lineChart>
      <c:catAx>
        <c:axId val="67155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1840"/>
        <c:crosses val="autoZero"/>
        <c:auto val="1"/>
        <c:lblAlgn val="ctr"/>
        <c:lblOffset val="100"/>
        <c:noMultiLvlLbl val="0"/>
      </c:catAx>
      <c:valAx>
        <c:axId val="6715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1" i="0" u="none" strike="noStrike" baseline="0">
                <a:solidFill>
                  <a:srgbClr val="FFFF00"/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Windspeed Correlation</a:t>
            </a:r>
            <a:r>
              <a:rPr lang="en-IN">
                <a:solidFill>
                  <a:srgbClr val="FFFF00"/>
                </a:solidFill>
                <a:effectLst/>
              </a:rPr>
              <a:t> </a:t>
            </a:r>
            <a:endParaRPr lang="en-US" sz="1400" b="0" i="0" u="none" strike="noStrike" baseline="0">
              <a:solidFill>
                <a:srgbClr val="FFFF00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9DB909A7-AE30-4296-9E3F-93C0EB0A433C}">
          <cx:tx>
            <cx:txData>
              <cx:f>_xlchart.v1.0</cx:f>
              <cx:v>Windspeed Correlation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1" i="0" u="none" strike="noStrike" baseline="0">
                <a:solidFill>
                  <a:srgbClr val="FFFF00"/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Windspeed Correlation</a:t>
            </a:r>
            <a:r>
              <a:rPr lang="en-IN">
                <a:solidFill>
                  <a:srgbClr val="FFFF00"/>
                </a:solidFill>
                <a:effectLst/>
              </a:rPr>
              <a:t> </a:t>
            </a:r>
            <a:endParaRPr lang="en-US" sz="1400" b="0" i="0" u="none" strike="noStrike" baseline="0">
              <a:solidFill>
                <a:srgbClr val="FFFF00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9DB909A7-AE30-4296-9E3F-93C0EB0A433C}">
          <cx:tx>
            <cx:txData>
              <cx:f>_xlchart.v1.2</cx:f>
              <cx:v>Windspeed Correlation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10.xml"/><Relationship Id="rId7" Type="http://schemas.microsoft.com/office/2014/relationships/chartEx" Target="../charts/chartEx2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0</xdr:row>
      <xdr:rowOff>12700</xdr:rowOff>
    </xdr:from>
    <xdr:to>
      <xdr:col>18</xdr:col>
      <xdr:colOff>339724</xdr:colOff>
      <xdr:row>24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BDE8E-02DA-7484-6C23-7AB65E28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14</xdr:col>
      <xdr:colOff>501650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D7E02-E941-4B44-AF4F-DF16F8693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14</xdr:col>
      <xdr:colOff>285750</xdr:colOff>
      <xdr:row>59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2E4A5-A5A8-4B5D-BC77-061EE087C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292099</xdr:colOff>
      <xdr:row>78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E61D8-2820-4C8F-9FEE-D0B881705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15</xdr:col>
      <xdr:colOff>47812</xdr:colOff>
      <xdr:row>96</xdr:row>
      <xdr:rowOff>56402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85036-4B14-4FA2-A353-C91D22945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0</xdr:row>
      <xdr:rowOff>107950</xdr:rowOff>
    </xdr:from>
    <xdr:to>
      <xdr:col>16</xdr:col>
      <xdr:colOff>231775</xdr:colOff>
      <xdr:row>15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FC07EA9-8BAD-8E90-967D-D99DB87E1D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1075" y="107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15874</xdr:colOff>
      <xdr:row>19</xdr:row>
      <xdr:rowOff>6350</xdr:rowOff>
    </xdr:from>
    <xdr:to>
      <xdr:col>16</xdr:col>
      <xdr:colOff>355599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7F28B-52AF-E0B7-77BE-F28A744E3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37</xdr:row>
      <xdr:rowOff>171450</xdr:rowOff>
    </xdr:from>
    <xdr:to>
      <xdr:col>16</xdr:col>
      <xdr:colOff>307975</xdr:colOff>
      <xdr:row>52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6EC282-BDD8-4986-8BCA-BAA9CCC71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6</xdr:col>
      <xdr:colOff>542636</xdr:colOff>
      <xdr:row>61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F83F5-57E3-4DC0-854F-4E72FCCB9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9</xdr:col>
      <xdr:colOff>11545</xdr:colOff>
      <xdr:row>61</xdr:row>
      <xdr:rowOff>138545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6E3C74-0D49-4D4F-AE91-CA59AD56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6</xdr:row>
      <xdr:rowOff>31750</xdr:rowOff>
    </xdr:from>
    <xdr:to>
      <xdr:col>10</xdr:col>
      <xdr:colOff>31750</xdr:colOff>
      <xdr:row>22</xdr:row>
      <xdr:rowOff>15875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D22370-4CF7-4082-B74D-039F92C1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15874</xdr:colOff>
      <xdr:row>5</xdr:row>
      <xdr:rowOff>206375</xdr:rowOff>
    </xdr:from>
    <xdr:to>
      <xdr:col>23</xdr:col>
      <xdr:colOff>0</xdr:colOff>
      <xdr:row>21</xdr:row>
      <xdr:rowOff>79375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2FB3911-BC95-4591-9AEA-2925DBF71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10</xdr:col>
      <xdr:colOff>15875</xdr:colOff>
      <xdr:row>39</xdr:row>
      <xdr:rowOff>174625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773CBF-B6FC-48F6-9198-6B1F67093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-1</xdr:colOff>
      <xdr:row>25</xdr:row>
      <xdr:rowOff>15875</xdr:rowOff>
    </xdr:from>
    <xdr:to>
      <xdr:col>23</xdr:col>
      <xdr:colOff>0</xdr:colOff>
      <xdr:row>39</xdr:row>
      <xdr:rowOff>111125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D2E6F14-311A-4B75-A56C-0DAD5E6D6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21</xdr:col>
      <xdr:colOff>349250</xdr:colOff>
      <xdr:row>62</xdr:row>
      <xdr:rowOff>23090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9785F89E-6790-49DB-BA4B-8D98AA1FD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9702800"/>
              <a:ext cx="4267200" cy="296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65</xdr:row>
      <xdr:rowOff>0</xdr:rowOff>
    </xdr:from>
    <xdr:to>
      <xdr:col>16</xdr:col>
      <xdr:colOff>105709</xdr:colOff>
      <xdr:row>88</xdr:row>
      <xdr:rowOff>155388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13422-5AC3-4CE0-A0A4-C90BD3DA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sha" refreshedDate="45953.809444791666" createdVersion="8" refreshedVersion="8" minRefreshableVersion="3" recordCount="1221" xr:uid="{5CCE97B6-E431-46BB-82A4-2B15300AFE1E}">
  <cacheSource type="worksheet">
    <worksheetSource ref="A1:Z1048576" sheet="MergedData"/>
  </cacheSource>
  <cacheFields count="26">
    <cacheField name="instant" numFmtId="0">
      <sharedItems containsString="0" containsBlank="1" containsNumber="1" containsInteger="1" minValue="1" maxValue="1000"/>
    </cacheField>
    <cacheField name="dteday" numFmtId="14">
      <sharedItems containsNonDate="0" containsDate="1" containsString="0" containsBlank="1" minDate="2011-01-01T00:00:00" maxDate="2011-02-15T00:00:00"/>
    </cacheField>
    <cacheField name="season" numFmtId="0">
      <sharedItems containsString="0" containsBlank="1" containsNumber="1" containsInteger="1" minValue="1" maxValue="1"/>
    </cacheField>
    <cacheField name="yr" numFmtId="0">
      <sharedItems containsString="0" containsBlank="1" containsNumber="1" containsInteger="1" minValue="0" maxValue="0"/>
    </cacheField>
    <cacheField name="mnth" numFmtId="0">
      <sharedItems containsString="0" containsBlank="1" containsNumber="1" containsInteger="1" minValue="1" maxValue="2"/>
    </cacheField>
    <cacheField name="hr" numFmtId="0">
      <sharedItems containsString="0" containsBlank="1" containsNumber="1" containsInteger="1" minValue="0" maxValue="2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holiday" numFmtId="0">
      <sharedItems containsBlank="1"/>
    </cacheField>
    <cacheField name="weekday" numFmtId="0">
      <sharedItems containsString="0" containsBlank="1" containsNumber="1" containsInteger="1" minValue="0" maxValue="6"/>
    </cacheField>
    <cacheField name="weathersit" numFmtId="0">
      <sharedItems containsString="0" containsBlank="1" containsNumber="1" containsInteger="1" minValue="1" maxValue="4"/>
    </cacheField>
    <cacheField name="temp" numFmtId="2">
      <sharedItems containsString="0" containsBlank="1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tring="0" containsBlank="1" containsNumber="1" minValue="0.21" maxValue="1"/>
    </cacheField>
    <cacheField name="windspeed" numFmtId="0">
      <sharedItems containsString="0" containsBlank="1" containsNumber="1" minValue="0" maxValue="0.58209999999999995"/>
    </cacheField>
    <cacheField name="casual" numFmtId="0">
      <sharedItems containsString="0" containsBlank="1" containsNumber="1" containsInteger="1" minValue="0" maxValue="62"/>
    </cacheField>
    <cacheField name="registered" numFmtId="0">
      <sharedItems containsString="0" containsBlank="1" containsNumber="1" containsInteger="1" minValue="0" maxValue="247"/>
    </cacheField>
    <cacheField name="cnt" numFmtId="0">
      <sharedItems containsString="0" containsBlank="1" containsNumber="1" containsInteger="1" minValue="1" maxValue="249"/>
    </cacheField>
    <cacheField name="Weekday / Weekend" numFmtId="0">
      <sharedItems containsBlank="1" count="3">
        <s v="Weekend"/>
        <s v="Weekday"/>
        <m/>
      </sharedItems>
    </cacheField>
    <cacheField name="Hour bucket" numFmtId="0">
      <sharedItems containsBlank="1"/>
    </cacheField>
    <cacheField name="Temperature Category" numFmtId="0">
      <sharedItems containsBlank="1"/>
    </cacheField>
    <cacheField name="Humidity Category" numFmtId="0">
      <sharedItems containsBlank="1"/>
    </cacheField>
    <cacheField name="Weather Description" numFmtId="0">
      <sharedItems containsBlank="1" count="5">
        <s v="Clear"/>
        <s v="Mist/Cloudy"/>
        <s v="Light Rain"/>
        <s v="Heavy Rain/Snow"/>
        <m/>
      </sharedItems>
    </cacheField>
    <cacheField name="Peak / Off-Peak Hours" numFmtId="0">
      <sharedItems containsBlank="1"/>
    </cacheField>
    <cacheField name="Month Name" numFmtId="0">
      <sharedItems containsBlank="1"/>
    </cacheField>
    <cacheField name="Year-Month" numFmtId="0">
      <sharedItems containsBlank="1"/>
    </cacheField>
    <cacheField name="Rental Demand" numFmtId="0">
      <sharedItems containsBlank="1"/>
    </cacheField>
    <cacheField name="Day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1">
  <r>
    <n v="1"/>
    <d v="2011-01-01T00:00:00"/>
    <n v="1"/>
    <n v="0"/>
    <n v="1"/>
    <x v="0"/>
    <b v="0"/>
    <n v="6"/>
    <n v="1"/>
    <n v="0.24"/>
    <n v="0.28789999999999999"/>
    <n v="0.81"/>
    <n v="0"/>
    <n v="3"/>
    <n v="13"/>
    <n v="16"/>
    <x v="0"/>
    <s v="Late Night"/>
    <s v="Hot"/>
    <s v="Comfortable"/>
    <x v="0"/>
    <s v="Off Peak"/>
    <s v="Jan"/>
    <s v="2011-Jan"/>
    <s v="Low Demand"/>
    <x v="0"/>
  </r>
  <r>
    <n v="2"/>
    <d v="2011-01-01T00:00:00"/>
    <n v="1"/>
    <n v="0"/>
    <n v="1"/>
    <x v="1"/>
    <b v="0"/>
    <n v="6"/>
    <n v="1"/>
    <n v="0.22"/>
    <n v="0.2727"/>
    <n v="0.8"/>
    <n v="0"/>
    <n v="8"/>
    <n v="32"/>
    <n v="40"/>
    <x v="0"/>
    <s v="Late Night"/>
    <s v="Hot"/>
    <s v="Comfortable"/>
    <x v="0"/>
    <s v="Off Peak"/>
    <s v="Jan"/>
    <s v="2011-Jan"/>
    <s v="Low Demand"/>
    <x v="0"/>
  </r>
  <r>
    <n v="3"/>
    <d v="2011-01-01T00:00:00"/>
    <n v="1"/>
    <n v="0"/>
    <n v="1"/>
    <x v="2"/>
    <b v="0"/>
    <n v="6"/>
    <n v="1"/>
    <n v="0.22"/>
    <n v="0.2727"/>
    <n v="0.8"/>
    <n v="0"/>
    <n v="5"/>
    <n v="27"/>
    <n v="32"/>
    <x v="0"/>
    <s v="Late Night"/>
    <s v="Hot"/>
    <s v="Comfortable"/>
    <x v="0"/>
    <s v="Off Peak"/>
    <s v="Jan"/>
    <s v="2011-Jan"/>
    <s v="Low Demand"/>
    <x v="0"/>
  </r>
  <r>
    <n v="4"/>
    <d v="2011-01-01T00:00:00"/>
    <n v="1"/>
    <n v="0"/>
    <n v="1"/>
    <x v="3"/>
    <b v="0"/>
    <n v="6"/>
    <n v="1"/>
    <n v="0.24"/>
    <n v="0.28789999999999999"/>
    <n v="0.75"/>
    <n v="0"/>
    <n v="3"/>
    <n v="10"/>
    <n v="13"/>
    <x v="0"/>
    <s v="Late Night"/>
    <s v="Hot"/>
    <s v="Comfortable"/>
    <x v="0"/>
    <s v="Off Peak"/>
    <s v="Jan"/>
    <s v="2011-Jan"/>
    <s v="Low Demand"/>
    <x v="0"/>
  </r>
  <r>
    <n v="5"/>
    <d v="2011-01-01T00:00:00"/>
    <n v="1"/>
    <n v="0"/>
    <n v="1"/>
    <x v="4"/>
    <b v="0"/>
    <n v="6"/>
    <n v="1"/>
    <n v="0.24"/>
    <n v="0.28789999999999999"/>
    <n v="0.75"/>
    <n v="0"/>
    <n v="0"/>
    <n v="1"/>
    <n v="1"/>
    <x v="0"/>
    <s v="Late Night"/>
    <s v="Hot"/>
    <s v="Comfortable"/>
    <x v="0"/>
    <s v="Off Peak"/>
    <s v="Jan"/>
    <s v="2011-Jan"/>
    <s v="Low Demand"/>
    <x v="0"/>
  </r>
  <r>
    <n v="6"/>
    <d v="2011-01-01T00:00:00"/>
    <n v="1"/>
    <n v="0"/>
    <n v="1"/>
    <x v="5"/>
    <b v="0"/>
    <n v="6"/>
    <n v="2"/>
    <n v="0.24"/>
    <n v="0.2576"/>
    <n v="0.75"/>
    <n v="8.9599999999999999E-2"/>
    <n v="0"/>
    <n v="1"/>
    <n v="1"/>
    <x v="0"/>
    <s v="Late Night"/>
    <s v="Hot"/>
    <s v="Comfortable"/>
    <x v="1"/>
    <s v="Off Peak"/>
    <s v="Jan"/>
    <s v="2011-Jan"/>
    <s v="Low Demand"/>
    <x v="0"/>
  </r>
  <r>
    <n v="7"/>
    <d v="2011-01-01T00:00:00"/>
    <n v="1"/>
    <n v="0"/>
    <n v="1"/>
    <x v="6"/>
    <b v="0"/>
    <n v="6"/>
    <n v="1"/>
    <n v="0.22"/>
    <n v="0.2727"/>
    <n v="0.8"/>
    <n v="0"/>
    <n v="2"/>
    <n v="0"/>
    <n v="2"/>
    <x v="0"/>
    <s v="Morning"/>
    <s v="Hot"/>
    <s v="Comfortable"/>
    <x v="0"/>
    <s v="Off Peak"/>
    <s v="Jan"/>
    <s v="2011-Jan"/>
    <s v="Low Demand"/>
    <x v="0"/>
  </r>
  <r>
    <n v="8"/>
    <d v="2011-01-01T00:00:00"/>
    <n v="1"/>
    <n v="0"/>
    <n v="1"/>
    <x v="7"/>
    <b v="0"/>
    <n v="6"/>
    <n v="1"/>
    <n v="0.2"/>
    <n v="0.2576"/>
    <n v="0.86"/>
    <n v="0"/>
    <n v="1"/>
    <n v="2"/>
    <n v="3"/>
    <x v="0"/>
    <s v="Morning"/>
    <s v="Mild"/>
    <s v="Humid"/>
    <x v="0"/>
    <s v="AM Peak"/>
    <s v="Jan"/>
    <s v="2011-Jan"/>
    <s v="Low Demand"/>
    <x v="0"/>
  </r>
  <r>
    <n v="9"/>
    <d v="2011-01-01T00:00:00"/>
    <n v="1"/>
    <n v="0"/>
    <n v="1"/>
    <x v="8"/>
    <b v="0"/>
    <n v="6"/>
    <n v="1"/>
    <n v="0.24"/>
    <m/>
    <n v="0.75"/>
    <n v="0"/>
    <n v="1"/>
    <n v="7"/>
    <n v="8"/>
    <x v="0"/>
    <s v="Morning"/>
    <s v="Hot"/>
    <s v="Comfortable"/>
    <x v="0"/>
    <s v="AM Peak"/>
    <s v="Jan"/>
    <s v="2011-Jan"/>
    <s v="Low Demand"/>
    <x v="0"/>
  </r>
  <r>
    <n v="10"/>
    <d v="2011-01-01T00:00:00"/>
    <n v="1"/>
    <n v="0"/>
    <n v="1"/>
    <x v="9"/>
    <b v="0"/>
    <n v="6"/>
    <n v="1"/>
    <n v="0.32"/>
    <n v="0.34849999999999998"/>
    <n v="0.76"/>
    <n v="0"/>
    <n v="8"/>
    <n v="6"/>
    <n v="14"/>
    <x v="0"/>
    <s v="Morning"/>
    <s v="Hot"/>
    <s v="Comfortable"/>
    <x v="0"/>
    <s v="AM Peak"/>
    <s v="Jan"/>
    <s v="2011-Jan"/>
    <s v="Low Demand"/>
    <x v="0"/>
  </r>
  <r>
    <n v="11"/>
    <d v="2011-01-01T00:00:00"/>
    <n v="1"/>
    <n v="0"/>
    <n v="1"/>
    <x v="10"/>
    <b v="0"/>
    <n v="6"/>
    <n v="1"/>
    <n v="0.38"/>
    <n v="0.39389999999999997"/>
    <n v="0.76"/>
    <n v="0.25369999999999998"/>
    <n v="12"/>
    <n v="24"/>
    <n v="36"/>
    <x v="0"/>
    <s v="Morning"/>
    <s v="Hot"/>
    <s v="Comfortable"/>
    <x v="0"/>
    <s v="Off Peak"/>
    <s v="Jan"/>
    <s v="2011-Jan"/>
    <s v="Low Demand"/>
    <x v="0"/>
  </r>
  <r>
    <n v="12"/>
    <d v="2011-01-01T00:00:00"/>
    <n v="1"/>
    <n v="0"/>
    <n v="1"/>
    <x v="11"/>
    <b v="0"/>
    <n v="6"/>
    <n v="1"/>
    <n v="0.36"/>
    <n v="0.33329999999999999"/>
    <n v="0.81"/>
    <n v="0.28360000000000002"/>
    <n v="26"/>
    <n v="30"/>
    <n v="56"/>
    <x v="0"/>
    <s v="Morning"/>
    <s v="Hot"/>
    <s v="Comfortable"/>
    <x v="0"/>
    <s v="Off Peak"/>
    <s v="Jan"/>
    <s v="2011-Jan"/>
    <s v="Low Demand"/>
    <x v="0"/>
  </r>
  <r>
    <n v="13"/>
    <d v="2011-01-01T00:00:00"/>
    <n v="1"/>
    <n v="0"/>
    <n v="1"/>
    <x v="12"/>
    <b v="0"/>
    <n v="6"/>
    <n v="1"/>
    <n v="0.42"/>
    <n v="0.42420000000000002"/>
    <n v="0.77"/>
    <n v="0.28360000000000002"/>
    <n v="29"/>
    <n v="55"/>
    <n v="84"/>
    <x v="0"/>
    <s v="Afternoon"/>
    <s v="Hot"/>
    <s v="Comfortable"/>
    <x v="0"/>
    <s v="Off Peak"/>
    <s v="Jan"/>
    <s v="2011-Jan"/>
    <s v="High Demand"/>
    <x v="0"/>
  </r>
  <r>
    <n v="14"/>
    <d v="2011-01-01T00:00:00"/>
    <n v="1"/>
    <n v="0"/>
    <n v="1"/>
    <x v="13"/>
    <b v="0"/>
    <n v="6"/>
    <n v="2"/>
    <n v="0.46"/>
    <n v="0.45450000000000002"/>
    <n v="0.72"/>
    <n v="0.29849999999999999"/>
    <n v="47"/>
    <n v="47"/>
    <n v="94"/>
    <x v="0"/>
    <s v="Afternoon"/>
    <s v="Hot"/>
    <s v="Comfortable"/>
    <x v="1"/>
    <s v="Off Peak"/>
    <s v="Jan"/>
    <s v="2011-Jan"/>
    <s v="High Demand"/>
    <x v="0"/>
  </r>
  <r>
    <n v="15"/>
    <d v="2011-01-01T00:00:00"/>
    <n v="1"/>
    <n v="0"/>
    <n v="1"/>
    <x v="14"/>
    <b v="0"/>
    <n v="6"/>
    <n v="2"/>
    <n v="0.46"/>
    <n v="0.45450000000000002"/>
    <n v="0.72"/>
    <n v="0.28360000000000002"/>
    <n v="35"/>
    <n v="71"/>
    <n v="106"/>
    <x v="0"/>
    <s v="Afternoon"/>
    <s v="Hot"/>
    <s v="Comfortable"/>
    <x v="1"/>
    <s v="Off Peak"/>
    <s v="Jan"/>
    <s v="2011-Jan"/>
    <s v="High Demand"/>
    <x v="0"/>
  </r>
  <r>
    <n v="16"/>
    <d v="2011-01-01T00:00:00"/>
    <n v="1"/>
    <n v="0"/>
    <n v="1"/>
    <x v="15"/>
    <b v="0"/>
    <n v="6"/>
    <n v="2"/>
    <n v="0.44"/>
    <n v="0.43940000000000001"/>
    <n v="0.77"/>
    <n v="0.29849999999999999"/>
    <n v="40"/>
    <n v="70"/>
    <n v="110"/>
    <x v="0"/>
    <s v="Afternoon"/>
    <s v="Hot"/>
    <s v="Comfortable"/>
    <x v="1"/>
    <s v="Off Peak"/>
    <s v="Jan"/>
    <s v="2011-Jan"/>
    <s v="High Demand"/>
    <x v="0"/>
  </r>
  <r>
    <n v="17"/>
    <d v="2011-01-01T00:00:00"/>
    <n v="1"/>
    <n v="0"/>
    <n v="1"/>
    <x v="16"/>
    <b v="0"/>
    <n v="6"/>
    <n v="2"/>
    <n v="0.42"/>
    <n v="0.42420000000000002"/>
    <n v="0.82"/>
    <n v="0.29849999999999999"/>
    <n v="41"/>
    <n v="52"/>
    <n v="93"/>
    <x v="0"/>
    <s v="Afternoon"/>
    <s v="Hot"/>
    <s v="Comfortable"/>
    <x v="1"/>
    <s v="Off Peak"/>
    <s v="Jan"/>
    <s v="2011-Jan"/>
    <s v="High Demand"/>
    <x v="0"/>
  </r>
  <r>
    <n v="18"/>
    <d v="2011-01-01T00:00:00"/>
    <n v="1"/>
    <n v="0"/>
    <n v="1"/>
    <x v="17"/>
    <b v="0"/>
    <n v="6"/>
    <n v="2"/>
    <n v="0.44"/>
    <m/>
    <n v="0.82"/>
    <n v="0.28360000000000002"/>
    <n v="15"/>
    <n v="52"/>
    <n v="67"/>
    <x v="0"/>
    <s v="Night"/>
    <s v="Hot"/>
    <s v="Comfortable"/>
    <x v="1"/>
    <s v="PM Peak"/>
    <s v="Jan"/>
    <s v="2011-Jan"/>
    <s v="High Demand"/>
    <x v="0"/>
  </r>
  <r>
    <n v="19"/>
    <d v="2011-01-01T00:00:00"/>
    <n v="1"/>
    <n v="0"/>
    <n v="1"/>
    <x v="18"/>
    <b v="0"/>
    <n v="6"/>
    <n v="3"/>
    <n v="0.42"/>
    <n v="0.42420000000000002"/>
    <n v="0.88"/>
    <n v="0.25369999999999998"/>
    <n v="9"/>
    <n v="26"/>
    <n v="35"/>
    <x v="0"/>
    <s v="Night"/>
    <s v="Hot"/>
    <s v="Humid"/>
    <x v="2"/>
    <s v="PM Peak"/>
    <s v="Jan"/>
    <s v="2011-Jan"/>
    <s v="Low Demand"/>
    <x v="0"/>
  </r>
  <r>
    <n v="20"/>
    <d v="2011-01-01T00:00:00"/>
    <n v="1"/>
    <n v="0"/>
    <n v="1"/>
    <x v="19"/>
    <b v="0"/>
    <n v="6"/>
    <n v="3"/>
    <n v="0.42"/>
    <n v="0.42420000000000002"/>
    <n v="0.88"/>
    <n v="0.25369999999999998"/>
    <n v="6"/>
    <n v="31"/>
    <n v="37"/>
    <x v="0"/>
    <s v="Night"/>
    <s v="Hot"/>
    <s v="Humid"/>
    <x v="2"/>
    <s v="PM Peak"/>
    <s v="Jan"/>
    <s v="2011-Jan"/>
    <s v="Low Demand"/>
    <x v="0"/>
  </r>
  <r>
    <n v="21"/>
    <d v="2011-01-01T00:00:00"/>
    <n v="1"/>
    <n v="0"/>
    <n v="1"/>
    <x v="20"/>
    <b v="0"/>
    <n v="6"/>
    <n v="2"/>
    <n v="0.4"/>
    <n v="0.40910000000000002"/>
    <n v="0.87"/>
    <n v="0.25369999999999998"/>
    <n v="11"/>
    <n v="25"/>
    <n v="36"/>
    <x v="0"/>
    <s v="Night"/>
    <s v="Hot"/>
    <s v="Humid"/>
    <x v="1"/>
    <s v="Off Peak"/>
    <s v="Jan"/>
    <s v="2011-Jan"/>
    <s v="Low Demand"/>
    <x v="0"/>
  </r>
  <r>
    <n v="22"/>
    <d v="2011-01-01T00:00:00"/>
    <n v="1"/>
    <n v="0"/>
    <n v="1"/>
    <x v="21"/>
    <b v="0"/>
    <n v="6"/>
    <n v="2"/>
    <n v="0.4"/>
    <n v="0.40910000000000002"/>
    <n v="0.87"/>
    <n v="0.19400000000000001"/>
    <n v="3"/>
    <n v="31"/>
    <n v="34"/>
    <x v="0"/>
    <s v="Night"/>
    <s v="Hot"/>
    <s v="Humid"/>
    <x v="1"/>
    <s v="Off Peak"/>
    <s v="Jan"/>
    <s v="2011-Jan"/>
    <s v="Low Demand"/>
    <x v="0"/>
  </r>
  <r>
    <n v="23"/>
    <d v="2011-01-01T00:00:00"/>
    <n v="1"/>
    <n v="0"/>
    <n v="1"/>
    <x v="22"/>
    <b v="0"/>
    <n v="6"/>
    <n v="2"/>
    <n v="0.4"/>
    <n v="0.40910000000000002"/>
    <n v="0.94"/>
    <n v="0.22389999999999999"/>
    <n v="11"/>
    <n v="17"/>
    <n v="28"/>
    <x v="0"/>
    <s v="Night"/>
    <s v="Hot"/>
    <s v="Humid"/>
    <x v="1"/>
    <s v="Off Peak"/>
    <s v="Jan"/>
    <s v="2011-Jan"/>
    <s v="Low Demand"/>
    <x v="0"/>
  </r>
  <r>
    <n v="24"/>
    <d v="2011-01-01T00:00:00"/>
    <n v="1"/>
    <n v="0"/>
    <n v="1"/>
    <x v="23"/>
    <b v="0"/>
    <n v="6"/>
    <n v="2"/>
    <n v="0.46"/>
    <m/>
    <n v="0.88"/>
    <n v="0.29849999999999999"/>
    <n v="15"/>
    <n v="24"/>
    <n v="39"/>
    <x v="0"/>
    <s v="Night"/>
    <s v="Hot"/>
    <s v="Humid"/>
    <x v="1"/>
    <s v="Off Peak"/>
    <s v="Jan"/>
    <s v="2011-Jan"/>
    <s v="Low Demand"/>
    <x v="0"/>
  </r>
  <r>
    <n v="25"/>
    <d v="2011-01-02T00:00:00"/>
    <n v="1"/>
    <n v="0"/>
    <n v="1"/>
    <x v="0"/>
    <b v="0"/>
    <n v="0"/>
    <n v="2"/>
    <n v="0.46"/>
    <n v="0.45450000000000002"/>
    <n v="0.88"/>
    <n v="0.29849999999999999"/>
    <n v="4"/>
    <n v="13"/>
    <n v="17"/>
    <x v="0"/>
    <s v="Late Night"/>
    <s v="Hot"/>
    <s v="Humid"/>
    <x v="1"/>
    <s v="Off Peak"/>
    <s v="Jan"/>
    <s v="2011-Jan"/>
    <s v="Low Demand"/>
    <x v="1"/>
  </r>
  <r>
    <n v="26"/>
    <d v="2011-01-02T00:00:00"/>
    <n v="1"/>
    <n v="0"/>
    <n v="1"/>
    <x v="1"/>
    <b v="0"/>
    <n v="0"/>
    <n v="2"/>
    <n v="0.44"/>
    <n v="0.43940000000000001"/>
    <n v="0.94"/>
    <n v="0.25369999999999998"/>
    <n v="1"/>
    <n v="16"/>
    <n v="17"/>
    <x v="0"/>
    <s v="Late Night"/>
    <s v="Hot"/>
    <s v="Humid"/>
    <x v="1"/>
    <s v="Off Peak"/>
    <s v="Jan"/>
    <s v="2011-Jan"/>
    <s v="Low Demand"/>
    <x v="1"/>
  </r>
  <r>
    <n v="27"/>
    <d v="2011-01-02T00:00:00"/>
    <n v="1"/>
    <n v="0"/>
    <n v="1"/>
    <x v="2"/>
    <b v="0"/>
    <n v="0"/>
    <n v="2"/>
    <n v="0.42"/>
    <n v="0.42420000000000002"/>
    <n v="1"/>
    <n v="0.28360000000000002"/>
    <n v="1"/>
    <n v="8"/>
    <n v="9"/>
    <x v="0"/>
    <s v="Late Night"/>
    <s v="Hot"/>
    <s v="Humid"/>
    <x v="1"/>
    <s v="Off Peak"/>
    <s v="Jan"/>
    <s v="2011-Jan"/>
    <s v="Low Demand"/>
    <x v="1"/>
  </r>
  <r>
    <n v="28"/>
    <d v="2011-01-02T00:00:00"/>
    <n v="1"/>
    <n v="0"/>
    <n v="1"/>
    <x v="3"/>
    <b v="0"/>
    <n v="0"/>
    <n v="2"/>
    <n v="0.46"/>
    <n v="0.45450000000000002"/>
    <n v="0.94"/>
    <n v="0.19400000000000001"/>
    <n v="2"/>
    <n v="4"/>
    <n v="6"/>
    <x v="0"/>
    <s v="Late Night"/>
    <s v="Hot"/>
    <s v="Humid"/>
    <x v="1"/>
    <s v="Off Peak"/>
    <s v="Jan"/>
    <s v="2011-Jan"/>
    <s v="Low Demand"/>
    <x v="1"/>
  </r>
  <r>
    <n v="29"/>
    <d v="2011-01-02T00:00:00"/>
    <n v="1"/>
    <n v="0"/>
    <n v="1"/>
    <x v="4"/>
    <b v="0"/>
    <n v="0"/>
    <n v="2"/>
    <n v="0.46"/>
    <m/>
    <n v="0.94"/>
    <n v="0.19400000000000001"/>
    <n v="2"/>
    <n v="1"/>
    <n v="3"/>
    <x v="0"/>
    <s v="Late Night"/>
    <s v="Hot"/>
    <s v="Humid"/>
    <x v="1"/>
    <s v="Off Peak"/>
    <s v="Jan"/>
    <s v="2011-Jan"/>
    <s v="Low Demand"/>
    <x v="1"/>
  </r>
  <r>
    <n v="30"/>
    <d v="2011-01-02T00:00:00"/>
    <n v="1"/>
    <n v="0"/>
    <n v="1"/>
    <x v="6"/>
    <b v="0"/>
    <n v="0"/>
    <n v="3"/>
    <n v="0.42"/>
    <n v="0.42420000000000002"/>
    <n v="0.77"/>
    <n v="0.29849999999999999"/>
    <n v="0"/>
    <n v="2"/>
    <n v="2"/>
    <x v="0"/>
    <s v="Morning"/>
    <s v="Hot"/>
    <s v="Comfortable"/>
    <x v="2"/>
    <s v="Off Peak"/>
    <s v="Jan"/>
    <s v="2011-Jan"/>
    <s v="Low Demand"/>
    <x v="1"/>
  </r>
  <r>
    <n v="31"/>
    <d v="2011-01-02T00:00:00"/>
    <n v="1"/>
    <n v="0"/>
    <n v="1"/>
    <x v="7"/>
    <b v="0"/>
    <n v="0"/>
    <n v="2"/>
    <n v="0.4"/>
    <n v="0.40910000000000002"/>
    <n v="0.76"/>
    <n v="0.19400000000000001"/>
    <n v="0"/>
    <n v="1"/>
    <n v="1"/>
    <x v="0"/>
    <s v="Morning"/>
    <s v="Hot"/>
    <s v="Comfortable"/>
    <x v="1"/>
    <s v="AM Peak"/>
    <s v="Jan"/>
    <s v="2011-Jan"/>
    <s v="Low Demand"/>
    <x v="1"/>
  </r>
  <r>
    <n v="32"/>
    <d v="2011-01-02T00:00:00"/>
    <n v="1"/>
    <n v="0"/>
    <n v="1"/>
    <x v="8"/>
    <b v="0"/>
    <n v="0"/>
    <n v="3"/>
    <n v="0.4"/>
    <n v="0.40910000000000002"/>
    <n v="0.71"/>
    <n v="0.22389999999999999"/>
    <n v="0"/>
    <n v="8"/>
    <n v="8"/>
    <x v="0"/>
    <s v="Morning"/>
    <s v="Hot"/>
    <s v="Comfortable"/>
    <x v="2"/>
    <s v="AM Peak"/>
    <s v="Jan"/>
    <s v="2011-Jan"/>
    <s v="Low Demand"/>
    <x v="1"/>
  </r>
  <r>
    <n v="33"/>
    <d v="2011-01-02T00:00:00"/>
    <n v="1"/>
    <n v="0"/>
    <n v="1"/>
    <x v="9"/>
    <b v="0"/>
    <n v="0"/>
    <n v="2"/>
    <n v="0.38"/>
    <m/>
    <n v="0.76"/>
    <n v="0.22389999999999999"/>
    <n v="1"/>
    <n v="19"/>
    <n v="20"/>
    <x v="0"/>
    <s v="Morning"/>
    <s v="Hot"/>
    <s v="Comfortable"/>
    <x v="1"/>
    <s v="AM Peak"/>
    <s v="Jan"/>
    <s v="2011-Jan"/>
    <s v="Low Demand"/>
    <x v="1"/>
  </r>
  <r>
    <n v="34"/>
    <d v="2011-01-02T00:00:00"/>
    <n v="1"/>
    <n v="0"/>
    <n v="1"/>
    <x v="10"/>
    <b v="0"/>
    <n v="0"/>
    <n v="2"/>
    <n v="0.36"/>
    <n v="0.34849999999999998"/>
    <n v="0.81"/>
    <n v="0.22389999999999999"/>
    <n v="7"/>
    <n v="46"/>
    <n v="53"/>
    <x v="0"/>
    <s v="Morning"/>
    <s v="Hot"/>
    <s v="Comfortable"/>
    <x v="1"/>
    <s v="Off Peak"/>
    <s v="Jan"/>
    <s v="2011-Jan"/>
    <s v="Low Demand"/>
    <x v="1"/>
  </r>
  <r>
    <n v="35"/>
    <d v="2011-01-02T00:00:00"/>
    <n v="1"/>
    <n v="0"/>
    <n v="1"/>
    <x v="11"/>
    <b v="0"/>
    <n v="0"/>
    <n v="2"/>
    <n v="0.36"/>
    <n v="0.33329999999999999"/>
    <n v="0.71"/>
    <n v="0.25369999999999998"/>
    <n v="16"/>
    <n v="54"/>
    <n v="70"/>
    <x v="0"/>
    <s v="Morning"/>
    <s v="Hot"/>
    <s v="Comfortable"/>
    <x v="1"/>
    <s v="Off Peak"/>
    <s v="Jan"/>
    <s v="2011-Jan"/>
    <s v="High Demand"/>
    <x v="1"/>
  </r>
  <r>
    <n v="36"/>
    <d v="2011-01-02T00:00:00"/>
    <n v="1"/>
    <n v="0"/>
    <n v="1"/>
    <x v="12"/>
    <b v="0"/>
    <n v="0"/>
    <n v="2"/>
    <n v="0.36"/>
    <n v="0.33329999999999999"/>
    <n v="0.66"/>
    <n v="0.29849999999999999"/>
    <n v="20"/>
    <n v="73"/>
    <n v="93"/>
    <x v="0"/>
    <s v="Afternoon"/>
    <s v="Hot"/>
    <s v="Comfortable"/>
    <x v="1"/>
    <s v="Off Peak"/>
    <s v="Jan"/>
    <s v="2011-Jan"/>
    <s v="High Demand"/>
    <x v="1"/>
  </r>
  <r>
    <n v="37"/>
    <d v="2011-01-02T00:00:00"/>
    <n v="1"/>
    <n v="0"/>
    <n v="1"/>
    <x v="13"/>
    <b v="0"/>
    <n v="0"/>
    <n v="2"/>
    <n v="0.36"/>
    <n v="0.34849999999999998"/>
    <n v="0.66"/>
    <n v="0.1343"/>
    <n v="11"/>
    <n v="64"/>
    <n v="75"/>
    <x v="0"/>
    <s v="Afternoon"/>
    <s v="Hot"/>
    <s v="Comfortable"/>
    <x v="1"/>
    <s v="Off Peak"/>
    <s v="Jan"/>
    <s v="2011-Jan"/>
    <s v="High Demand"/>
    <x v="1"/>
  </r>
  <r>
    <n v="38"/>
    <d v="2011-01-02T00:00:00"/>
    <n v="1"/>
    <n v="0"/>
    <n v="1"/>
    <x v="14"/>
    <b v="0"/>
    <n v="0"/>
    <n v="3"/>
    <n v="0.36"/>
    <m/>
    <n v="0.76"/>
    <n v="0.19400000000000001"/>
    <n v="4"/>
    <n v="55"/>
    <n v="59"/>
    <x v="0"/>
    <s v="Afternoon"/>
    <s v="Hot"/>
    <s v="Comfortable"/>
    <x v="2"/>
    <s v="Off Peak"/>
    <s v="Jan"/>
    <s v="2011-Jan"/>
    <s v="High Demand"/>
    <x v="1"/>
  </r>
  <r>
    <n v="39"/>
    <d v="2011-01-02T00:00:00"/>
    <n v="1"/>
    <n v="0"/>
    <n v="1"/>
    <x v="15"/>
    <b v="0"/>
    <n v="0"/>
    <n v="3"/>
    <n v="0.34"/>
    <n v="0.33329999999999999"/>
    <n v="0.81"/>
    <n v="0.16420000000000001"/>
    <n v="19"/>
    <n v="55"/>
    <n v="74"/>
    <x v="0"/>
    <s v="Afternoon"/>
    <s v="Hot"/>
    <s v="Comfortable"/>
    <x v="2"/>
    <s v="Off Peak"/>
    <s v="Jan"/>
    <s v="2011-Jan"/>
    <s v="High Demand"/>
    <x v="1"/>
  </r>
  <r>
    <n v="40"/>
    <d v="2011-01-02T00:00:00"/>
    <n v="1"/>
    <n v="0"/>
    <n v="1"/>
    <x v="16"/>
    <b v="0"/>
    <n v="0"/>
    <n v="3"/>
    <n v="0.34"/>
    <n v="0.33329999999999999"/>
    <n v="0.71"/>
    <n v="0.16420000000000001"/>
    <n v="9"/>
    <n v="67"/>
    <n v="76"/>
    <x v="0"/>
    <s v="Afternoon"/>
    <s v="Hot"/>
    <s v="Comfortable"/>
    <x v="2"/>
    <s v="Off Peak"/>
    <s v="Jan"/>
    <s v="2011-Jan"/>
    <s v="High Demand"/>
    <x v="1"/>
  </r>
  <r>
    <n v="41"/>
    <d v="2011-01-02T00:00:00"/>
    <n v="1"/>
    <n v="0"/>
    <n v="1"/>
    <x v="17"/>
    <b v="0"/>
    <n v="0"/>
    <n v="1"/>
    <n v="0.34"/>
    <n v="0.33329999999999999"/>
    <n v="0.56999999999999995"/>
    <n v="0.19400000000000001"/>
    <n v="7"/>
    <n v="58"/>
    <n v="65"/>
    <x v="0"/>
    <s v="Night"/>
    <s v="Hot"/>
    <s v="Comfortable"/>
    <x v="0"/>
    <s v="PM Peak"/>
    <s v="Jan"/>
    <s v="2011-Jan"/>
    <s v="High Demand"/>
    <x v="1"/>
  </r>
  <r>
    <n v="42"/>
    <d v="2011-01-02T00:00:00"/>
    <n v="1"/>
    <n v="0"/>
    <n v="1"/>
    <x v="18"/>
    <b v="0"/>
    <n v="0"/>
    <n v="2"/>
    <n v="0.36"/>
    <n v="0.33329999999999999"/>
    <n v="0.46"/>
    <n v="0.32840000000000003"/>
    <n v="10"/>
    <n v="43"/>
    <n v="53"/>
    <x v="0"/>
    <s v="Night"/>
    <s v="Hot"/>
    <s v="Comfortable"/>
    <x v="1"/>
    <s v="PM Peak"/>
    <s v="Jan"/>
    <s v="2011-Jan"/>
    <s v="Low Demand"/>
    <x v="1"/>
  </r>
  <r>
    <n v="43"/>
    <d v="2011-01-02T00:00:00"/>
    <n v="1"/>
    <n v="0"/>
    <n v="1"/>
    <x v="19"/>
    <b v="0"/>
    <n v="0"/>
    <n v="1"/>
    <n v="0.32"/>
    <n v="0.28789999999999999"/>
    <n v="0.42"/>
    <n v="0.44779999999999998"/>
    <n v="1"/>
    <n v="29"/>
    <n v="30"/>
    <x v="0"/>
    <s v="Night"/>
    <s v="Hot"/>
    <s v="Comfortable"/>
    <x v="0"/>
    <s v="PM Peak"/>
    <s v="Jan"/>
    <s v="2011-Jan"/>
    <s v="Low Demand"/>
    <x v="1"/>
  </r>
  <r>
    <n v="44"/>
    <d v="2011-01-02T00:00:00"/>
    <n v="1"/>
    <n v="0"/>
    <n v="1"/>
    <x v="20"/>
    <b v="0"/>
    <n v="0"/>
    <n v="1"/>
    <n v="0.3"/>
    <m/>
    <n v="0.39"/>
    <n v="0.35820000000000002"/>
    <n v="5"/>
    <n v="17"/>
    <n v="22"/>
    <x v="0"/>
    <s v="Night"/>
    <s v="Hot"/>
    <s v="Comfortable"/>
    <x v="0"/>
    <s v="Off Peak"/>
    <s v="Jan"/>
    <s v="2011-Jan"/>
    <s v="Low Demand"/>
    <x v="1"/>
  </r>
  <r>
    <n v="45"/>
    <d v="2011-01-02T00:00:00"/>
    <n v="1"/>
    <n v="0"/>
    <n v="1"/>
    <x v="21"/>
    <b v="0"/>
    <n v="0"/>
    <n v="1"/>
    <n v="0.26"/>
    <n v="0.2273"/>
    <n v="0.44"/>
    <n v="0.32840000000000003"/>
    <n v="11"/>
    <n v="20"/>
    <n v="31"/>
    <x v="0"/>
    <s v="Night"/>
    <s v="Hot"/>
    <s v="Comfortable"/>
    <x v="0"/>
    <s v="Off Peak"/>
    <s v="Jan"/>
    <s v="2011-Jan"/>
    <s v="Low Demand"/>
    <x v="1"/>
  </r>
  <r>
    <n v="46"/>
    <d v="2011-01-02T00:00:00"/>
    <n v="1"/>
    <n v="0"/>
    <n v="1"/>
    <x v="22"/>
    <b v="0"/>
    <n v="0"/>
    <n v="1"/>
    <n v="0.24"/>
    <n v="0.21210000000000001"/>
    <n v="0.44"/>
    <n v="0.29849999999999999"/>
    <n v="0"/>
    <n v="9"/>
    <n v="9"/>
    <x v="0"/>
    <s v="Night"/>
    <s v="Hot"/>
    <s v="Comfortable"/>
    <x v="0"/>
    <s v="Off Peak"/>
    <s v="Jan"/>
    <s v="2011-Jan"/>
    <s v="Low Demand"/>
    <x v="1"/>
  </r>
  <r>
    <n v="47"/>
    <d v="2011-01-02T00:00:00"/>
    <n v="1"/>
    <n v="0"/>
    <n v="1"/>
    <x v="23"/>
    <b v="0"/>
    <n v="0"/>
    <n v="1"/>
    <n v="0.22"/>
    <n v="0.2273"/>
    <n v="0.47"/>
    <n v="0.16420000000000001"/>
    <n v="0"/>
    <n v="8"/>
    <n v="8"/>
    <x v="0"/>
    <s v="Night"/>
    <s v="Hot"/>
    <s v="Comfortable"/>
    <x v="0"/>
    <s v="Off Peak"/>
    <s v="Jan"/>
    <s v="2011-Jan"/>
    <s v="Low Demand"/>
    <x v="1"/>
  </r>
  <r>
    <n v="48"/>
    <d v="2011-01-03T00:00:00"/>
    <n v="1"/>
    <n v="0"/>
    <n v="1"/>
    <x v="0"/>
    <b v="0"/>
    <n v="1"/>
    <n v="1"/>
    <n v="0.22"/>
    <n v="0.19700000000000001"/>
    <n v="0.44"/>
    <n v="0.35820000000000002"/>
    <n v="0"/>
    <n v="5"/>
    <n v="5"/>
    <x v="1"/>
    <s v="Late Night"/>
    <s v="Hot"/>
    <s v="Comfortable"/>
    <x v="0"/>
    <s v="Off Peak"/>
    <s v="Jan"/>
    <s v="2011-Jan"/>
    <s v="Low Demand"/>
    <x v="2"/>
  </r>
  <r>
    <n v="49"/>
    <d v="2011-01-03T00:00:00"/>
    <n v="1"/>
    <n v="0"/>
    <n v="1"/>
    <x v="1"/>
    <b v="0"/>
    <n v="1"/>
    <n v="1"/>
    <n v="0.2"/>
    <m/>
    <n v="0.44"/>
    <n v="0.41789999999999999"/>
    <n v="0"/>
    <n v="2"/>
    <n v="2"/>
    <x v="1"/>
    <s v="Late Night"/>
    <s v="Mild"/>
    <s v="Comfortable"/>
    <x v="0"/>
    <s v="Off Peak"/>
    <s v="Jan"/>
    <s v="2011-Jan"/>
    <s v="Low Demand"/>
    <x v="2"/>
  </r>
  <r>
    <n v="50"/>
    <d v="2011-01-03T00:00:00"/>
    <n v="1"/>
    <n v="0"/>
    <n v="1"/>
    <x v="4"/>
    <b v="0"/>
    <n v="1"/>
    <n v="1"/>
    <n v="0.16"/>
    <n v="0.13639999999999999"/>
    <n v="0.47"/>
    <n v="0.3881"/>
    <n v="0"/>
    <n v="1"/>
    <n v="1"/>
    <x v="1"/>
    <s v="Late Night"/>
    <s v="Mild"/>
    <s v="Comfortable"/>
    <x v="0"/>
    <s v="Off Peak"/>
    <s v="Jan"/>
    <s v="2011-Jan"/>
    <s v="Low Demand"/>
    <x v="2"/>
  </r>
  <r>
    <n v="51"/>
    <d v="2011-01-03T00:00:00"/>
    <n v="1"/>
    <n v="0"/>
    <n v="1"/>
    <x v="5"/>
    <b v="0"/>
    <n v="1"/>
    <n v="1"/>
    <n v="0.16"/>
    <n v="0.13639999999999999"/>
    <n v="0.47"/>
    <n v="0.28360000000000002"/>
    <n v="0"/>
    <n v="3"/>
    <n v="3"/>
    <x v="1"/>
    <s v="Late Night"/>
    <s v="Mild"/>
    <s v="Comfortable"/>
    <x v="0"/>
    <s v="Off Peak"/>
    <s v="Jan"/>
    <s v="2011-Jan"/>
    <s v="Low Demand"/>
    <x v="2"/>
  </r>
  <r>
    <n v="52"/>
    <d v="2011-01-03T00:00:00"/>
    <n v="1"/>
    <n v="0"/>
    <n v="1"/>
    <x v="6"/>
    <b v="0"/>
    <n v="1"/>
    <n v="1"/>
    <n v="0.14000000000000001"/>
    <n v="0.1061"/>
    <n v="0.5"/>
    <n v="0.3881"/>
    <n v="0"/>
    <n v="30"/>
    <n v="30"/>
    <x v="1"/>
    <s v="Morning"/>
    <s v="Mild"/>
    <s v="Comfortable"/>
    <x v="0"/>
    <s v="Off Peak"/>
    <s v="Jan"/>
    <s v="2011-Jan"/>
    <s v="Low Demand"/>
    <x v="2"/>
  </r>
  <r>
    <n v="53"/>
    <d v="2011-01-03T00:00:00"/>
    <n v="1"/>
    <n v="0"/>
    <n v="1"/>
    <x v="7"/>
    <b v="0"/>
    <n v="1"/>
    <n v="1"/>
    <n v="0.14000000000000001"/>
    <n v="0.13639999999999999"/>
    <n v="0.5"/>
    <n v="0.19400000000000001"/>
    <n v="1"/>
    <n v="63"/>
    <n v="64"/>
    <x v="1"/>
    <s v="Morning"/>
    <s v="Mild"/>
    <s v="Comfortable"/>
    <x v="0"/>
    <s v="AM Peak"/>
    <s v="Jan"/>
    <s v="2011-Jan"/>
    <s v="High Demand"/>
    <x v="2"/>
  </r>
  <r>
    <n v="54"/>
    <d v="2011-01-03T00:00:00"/>
    <n v="1"/>
    <n v="0"/>
    <n v="1"/>
    <x v="8"/>
    <b v="0"/>
    <n v="1"/>
    <n v="1"/>
    <n v="0.14000000000000001"/>
    <n v="0.1212"/>
    <n v="0.5"/>
    <n v="0.28360000000000002"/>
    <n v="1"/>
    <n v="153"/>
    <n v="154"/>
    <x v="1"/>
    <s v="Morning"/>
    <s v="Mild"/>
    <s v="Comfortable"/>
    <x v="0"/>
    <s v="AM Peak"/>
    <s v="Jan"/>
    <s v="2011-Jan"/>
    <s v="High Demand"/>
    <x v="2"/>
  </r>
  <r>
    <n v="55"/>
    <d v="2011-01-03T00:00:00"/>
    <n v="1"/>
    <n v="0"/>
    <n v="1"/>
    <x v="9"/>
    <b v="0"/>
    <n v="1"/>
    <n v="1"/>
    <n v="0.16"/>
    <n v="0.13639999999999999"/>
    <n v="0.43"/>
    <n v="0.3881"/>
    <n v="7"/>
    <n v="81"/>
    <n v="88"/>
    <x v="1"/>
    <s v="Morning"/>
    <s v="Mild"/>
    <s v="Comfortable"/>
    <x v="0"/>
    <s v="AM Peak"/>
    <s v="Jan"/>
    <s v="2011-Jan"/>
    <s v="High Demand"/>
    <x v="2"/>
  </r>
  <r>
    <n v="56"/>
    <d v="2011-01-03T00:00:00"/>
    <n v="1"/>
    <n v="0"/>
    <n v="1"/>
    <x v="10"/>
    <b v="0"/>
    <n v="1"/>
    <n v="1"/>
    <n v="0.18"/>
    <n v="0.16669999999999999"/>
    <n v="0.43"/>
    <n v="0.25369999999999998"/>
    <n v="11"/>
    <n v="33"/>
    <n v="44"/>
    <x v="1"/>
    <s v="Morning"/>
    <s v="Mild"/>
    <s v="Comfortable"/>
    <x v="0"/>
    <s v="Off Peak"/>
    <s v="Jan"/>
    <s v="2011-Jan"/>
    <s v="Low Demand"/>
    <x v="2"/>
  </r>
  <r>
    <n v="57"/>
    <d v="2011-01-03T00:00:00"/>
    <n v="1"/>
    <n v="0"/>
    <n v="1"/>
    <x v="11"/>
    <b v="0"/>
    <n v="1"/>
    <n v="1"/>
    <n v="0.2"/>
    <n v="0.18179999999999999"/>
    <n v="0.4"/>
    <n v="0.32840000000000003"/>
    <n v="10"/>
    <n v="41"/>
    <n v="51"/>
    <x v="1"/>
    <s v="Morning"/>
    <s v="Mild"/>
    <s v="Comfortable"/>
    <x v="0"/>
    <s v="Off Peak"/>
    <s v="Jan"/>
    <s v="2011-Jan"/>
    <s v="Low Demand"/>
    <x v="2"/>
  </r>
  <r>
    <n v="58"/>
    <d v="2011-01-03T00:00:00"/>
    <n v="1"/>
    <n v="0"/>
    <n v="1"/>
    <x v="12"/>
    <b v="0"/>
    <n v="1"/>
    <n v="1"/>
    <n v="0.22"/>
    <n v="0.21210000000000001"/>
    <n v="0.35"/>
    <n v="0.29849999999999999"/>
    <n v="13"/>
    <n v="48"/>
    <n v="61"/>
    <x v="1"/>
    <s v="Afternoon"/>
    <s v="Hot"/>
    <s v="Dry"/>
    <x v="0"/>
    <s v="Off Peak"/>
    <s v="Jan"/>
    <s v="2011-Jan"/>
    <s v="High Demand"/>
    <x v="2"/>
  </r>
  <r>
    <n v="59"/>
    <d v="2011-01-03T00:00:00"/>
    <n v="1"/>
    <n v="0"/>
    <n v="1"/>
    <x v="13"/>
    <b v="0"/>
    <n v="1"/>
    <n v="1"/>
    <n v="0.24"/>
    <m/>
    <n v="0.35"/>
    <n v="0.28360000000000002"/>
    <n v="8"/>
    <n v="53"/>
    <n v="61"/>
    <x v="1"/>
    <s v="Afternoon"/>
    <s v="Hot"/>
    <s v="Dry"/>
    <x v="0"/>
    <s v="Off Peak"/>
    <s v="Jan"/>
    <s v="2011-Jan"/>
    <s v="High Demand"/>
    <x v="2"/>
  </r>
  <r>
    <n v="60"/>
    <d v="2011-01-03T00:00:00"/>
    <n v="1"/>
    <n v="0"/>
    <n v="1"/>
    <x v="14"/>
    <b v="0"/>
    <n v="1"/>
    <n v="1"/>
    <n v="0.26"/>
    <n v="0.2424"/>
    <n v="0.3"/>
    <n v="0.28360000000000002"/>
    <n v="11"/>
    <n v="66"/>
    <n v="77"/>
    <x v="1"/>
    <s v="Afternoon"/>
    <s v="Hot"/>
    <s v="Dry"/>
    <x v="0"/>
    <s v="Off Peak"/>
    <s v="Jan"/>
    <s v="2011-Jan"/>
    <s v="High Demand"/>
    <x v="2"/>
  </r>
  <r>
    <n v="61"/>
    <d v="2011-01-03T00:00:00"/>
    <n v="1"/>
    <n v="0"/>
    <n v="1"/>
    <x v="15"/>
    <b v="0"/>
    <n v="1"/>
    <n v="1"/>
    <n v="0.26"/>
    <n v="0.2424"/>
    <n v="0.3"/>
    <n v="0.25369999999999998"/>
    <n v="14"/>
    <n v="58"/>
    <n v="72"/>
    <x v="1"/>
    <s v="Afternoon"/>
    <s v="Hot"/>
    <s v="Dry"/>
    <x v="0"/>
    <s v="Off Peak"/>
    <s v="Jan"/>
    <s v="2011-Jan"/>
    <s v="High Demand"/>
    <x v="2"/>
  </r>
  <r>
    <n v="62"/>
    <d v="2011-01-03T00:00:00"/>
    <n v="1"/>
    <n v="0"/>
    <n v="1"/>
    <x v="16"/>
    <b v="0"/>
    <n v="1"/>
    <n v="1"/>
    <n v="0.26"/>
    <n v="0.2424"/>
    <n v="0.3"/>
    <n v="0.25369999999999998"/>
    <n v="9"/>
    <n v="67"/>
    <n v="76"/>
    <x v="1"/>
    <s v="Afternoon"/>
    <s v="Hot"/>
    <s v="Dry"/>
    <x v="0"/>
    <s v="Off Peak"/>
    <s v="Jan"/>
    <s v="2011-Jan"/>
    <s v="High Demand"/>
    <x v="2"/>
  </r>
  <r>
    <n v="63"/>
    <d v="2011-01-03T00:00:00"/>
    <n v="1"/>
    <n v="0"/>
    <n v="1"/>
    <x v="17"/>
    <b v="0"/>
    <n v="1"/>
    <n v="1"/>
    <n v="0.24"/>
    <n v="0.2273"/>
    <n v="0.3"/>
    <n v="0.22389999999999999"/>
    <n v="11"/>
    <n v="146"/>
    <n v="157"/>
    <x v="1"/>
    <s v="Night"/>
    <s v="Hot"/>
    <s v="Dry"/>
    <x v="0"/>
    <s v="PM Peak"/>
    <s v="Jan"/>
    <s v="2011-Jan"/>
    <s v="High Demand"/>
    <x v="2"/>
  </r>
  <r>
    <n v="64"/>
    <d v="2011-01-03T00:00:00"/>
    <n v="1"/>
    <n v="0"/>
    <n v="1"/>
    <x v="18"/>
    <b v="0"/>
    <n v="1"/>
    <n v="1"/>
    <n v="0.24"/>
    <n v="0.2576"/>
    <n v="0.32"/>
    <n v="0.1045"/>
    <n v="9"/>
    <n v="148"/>
    <n v="157"/>
    <x v="1"/>
    <s v="Night"/>
    <s v="Hot"/>
    <s v="Dry"/>
    <x v="0"/>
    <s v="PM Peak"/>
    <s v="Jan"/>
    <s v="2011-Jan"/>
    <s v="High Demand"/>
    <x v="2"/>
  </r>
  <r>
    <n v="65"/>
    <d v="2011-01-03T00:00:00"/>
    <n v="1"/>
    <n v="0"/>
    <n v="1"/>
    <x v="19"/>
    <b v="0"/>
    <n v="1"/>
    <n v="1"/>
    <n v="0.2"/>
    <n v="0.2576"/>
    <n v="0.47"/>
    <n v="0"/>
    <n v="8"/>
    <n v="102"/>
    <n v="110"/>
    <x v="1"/>
    <s v="Night"/>
    <s v="Mild"/>
    <s v="Comfortable"/>
    <x v="0"/>
    <s v="PM Peak"/>
    <s v="Jan"/>
    <s v="2011-Jan"/>
    <s v="High Demand"/>
    <x v="2"/>
  </r>
  <r>
    <n v="66"/>
    <d v="2011-01-03T00:00:00"/>
    <n v="1"/>
    <n v="0"/>
    <n v="1"/>
    <x v="20"/>
    <b v="0"/>
    <n v="1"/>
    <n v="1"/>
    <n v="0.2"/>
    <m/>
    <n v="0.47"/>
    <n v="0.1045"/>
    <n v="3"/>
    <n v="49"/>
    <n v="52"/>
    <x v="1"/>
    <s v="Night"/>
    <s v="Mild"/>
    <s v="Comfortable"/>
    <x v="0"/>
    <s v="Off Peak"/>
    <s v="Jan"/>
    <s v="2011-Jan"/>
    <s v="Low Demand"/>
    <x v="2"/>
  </r>
  <r>
    <n v="67"/>
    <d v="2011-01-03T00:00:00"/>
    <n v="1"/>
    <n v="0"/>
    <n v="1"/>
    <x v="21"/>
    <b v="0"/>
    <n v="1"/>
    <n v="1"/>
    <n v="0.18"/>
    <n v="0.19700000000000001"/>
    <n v="0.64"/>
    <n v="0.1343"/>
    <n v="3"/>
    <n v="49"/>
    <n v="52"/>
    <x v="1"/>
    <s v="Night"/>
    <s v="Mild"/>
    <s v="Comfortable"/>
    <x v="0"/>
    <s v="Off Peak"/>
    <s v="Jan"/>
    <s v="2011-Jan"/>
    <s v="Low Demand"/>
    <x v="2"/>
  </r>
  <r>
    <n v="68"/>
    <d v="2011-01-03T00:00:00"/>
    <n v="1"/>
    <n v="0"/>
    <n v="1"/>
    <x v="22"/>
    <b v="0"/>
    <n v="1"/>
    <n v="1"/>
    <n v="0.14000000000000001"/>
    <n v="0.1515"/>
    <n v="0.69"/>
    <n v="0.1343"/>
    <n v="0"/>
    <n v="20"/>
    <n v="20"/>
    <x v="1"/>
    <s v="Night"/>
    <s v="Mild"/>
    <s v="Comfortable"/>
    <x v="0"/>
    <s v="Off Peak"/>
    <s v="Jan"/>
    <s v="2011-Jan"/>
    <s v="Low Demand"/>
    <x v="2"/>
  </r>
  <r>
    <n v="69"/>
    <d v="2011-01-03T00:00:00"/>
    <n v="1"/>
    <n v="0"/>
    <n v="1"/>
    <x v="23"/>
    <b v="0"/>
    <n v="1"/>
    <n v="1"/>
    <n v="0.18"/>
    <n v="0.21210000000000001"/>
    <n v="0.55000000000000004"/>
    <n v="0.1045"/>
    <n v="1"/>
    <n v="11"/>
    <n v="12"/>
    <x v="1"/>
    <s v="Night"/>
    <s v="Mild"/>
    <s v="Comfortable"/>
    <x v="0"/>
    <s v="Off Peak"/>
    <s v="Jan"/>
    <s v="2011-Jan"/>
    <s v="Low Demand"/>
    <x v="2"/>
  </r>
  <r>
    <n v="70"/>
    <d v="2011-01-04T00:00:00"/>
    <n v="1"/>
    <n v="0"/>
    <n v="1"/>
    <x v="0"/>
    <b v="0"/>
    <n v="2"/>
    <n v="1"/>
    <n v="0.16"/>
    <m/>
    <n v="0.55000000000000004"/>
    <n v="0.1045"/>
    <n v="0"/>
    <n v="5"/>
    <n v="5"/>
    <x v="1"/>
    <s v="Late Night"/>
    <s v="Mild"/>
    <s v="Comfortable"/>
    <x v="0"/>
    <s v="Off Peak"/>
    <s v="Jan"/>
    <s v="2011-Jan"/>
    <s v="Low Demand"/>
    <x v="3"/>
  </r>
  <r>
    <n v="71"/>
    <d v="2011-01-04T00:00:00"/>
    <n v="1"/>
    <n v="0"/>
    <n v="1"/>
    <x v="1"/>
    <b v="0"/>
    <n v="2"/>
    <n v="1"/>
    <n v="0.16"/>
    <n v="0.18179999999999999"/>
    <n v="0.59"/>
    <n v="0.1045"/>
    <n v="0"/>
    <n v="2"/>
    <n v="2"/>
    <x v="1"/>
    <s v="Late Night"/>
    <s v="Mild"/>
    <s v="Comfortable"/>
    <x v="0"/>
    <s v="Off Peak"/>
    <s v="Jan"/>
    <s v="2011-Jan"/>
    <s v="Low Demand"/>
    <x v="3"/>
  </r>
  <r>
    <n v="72"/>
    <d v="2011-01-04T00:00:00"/>
    <n v="1"/>
    <n v="0"/>
    <n v="1"/>
    <x v="2"/>
    <b v="0"/>
    <n v="2"/>
    <n v="1"/>
    <n v="0.14000000000000001"/>
    <n v="0.1515"/>
    <n v="0.63"/>
    <n v="0.1343"/>
    <n v="0"/>
    <n v="1"/>
    <n v="1"/>
    <x v="1"/>
    <s v="Late Night"/>
    <s v="Mild"/>
    <s v="Comfortable"/>
    <x v="0"/>
    <s v="Off Peak"/>
    <s v="Jan"/>
    <s v="2011-Jan"/>
    <s v="Low Demand"/>
    <x v="3"/>
  </r>
  <r>
    <n v="73"/>
    <d v="2011-01-04T00:00:00"/>
    <n v="1"/>
    <n v="0"/>
    <n v="1"/>
    <x v="4"/>
    <b v="0"/>
    <n v="2"/>
    <n v="1"/>
    <n v="0.14000000000000001"/>
    <n v="0.18179999999999999"/>
    <n v="0.63"/>
    <n v="8.9599999999999999E-2"/>
    <n v="0"/>
    <n v="2"/>
    <n v="2"/>
    <x v="1"/>
    <s v="Late Night"/>
    <s v="Mild"/>
    <s v="Comfortable"/>
    <x v="0"/>
    <s v="Off Peak"/>
    <s v="Jan"/>
    <s v="2011-Jan"/>
    <s v="Low Demand"/>
    <x v="3"/>
  </r>
  <r>
    <n v="74"/>
    <d v="2011-01-04T00:00:00"/>
    <n v="1"/>
    <n v="0"/>
    <n v="1"/>
    <x v="5"/>
    <b v="0"/>
    <n v="2"/>
    <n v="1"/>
    <n v="0.12"/>
    <n v="0.1515"/>
    <n v="0.68"/>
    <n v="0.1045"/>
    <n v="0"/>
    <n v="4"/>
    <n v="4"/>
    <x v="1"/>
    <s v="Late Night"/>
    <s v="Mild"/>
    <s v="Comfortable"/>
    <x v="0"/>
    <s v="Off Peak"/>
    <s v="Jan"/>
    <s v="2011-Jan"/>
    <s v="Low Demand"/>
    <x v="3"/>
  </r>
  <r>
    <n v="75"/>
    <d v="2011-01-04T00:00:00"/>
    <n v="1"/>
    <n v="0"/>
    <n v="1"/>
    <x v="6"/>
    <b v="0"/>
    <n v="2"/>
    <n v="1"/>
    <n v="0.12"/>
    <n v="0.1515"/>
    <n v="0.74"/>
    <n v="0.1045"/>
    <n v="0"/>
    <n v="36"/>
    <n v="36"/>
    <x v="1"/>
    <s v="Morning"/>
    <s v="Mild"/>
    <s v="Comfortable"/>
    <x v="0"/>
    <s v="Off Peak"/>
    <s v="Jan"/>
    <s v="2011-Jan"/>
    <s v="Low Demand"/>
    <x v="3"/>
  </r>
  <r>
    <n v="76"/>
    <d v="2011-01-04T00:00:00"/>
    <n v="1"/>
    <n v="0"/>
    <n v="1"/>
    <x v="7"/>
    <b v="0"/>
    <n v="2"/>
    <n v="1"/>
    <n v="0.12"/>
    <n v="0.1515"/>
    <n v="0.74"/>
    <n v="0.1343"/>
    <n v="2"/>
    <n v="92"/>
    <n v="94"/>
    <x v="1"/>
    <s v="Morning"/>
    <s v="Mild"/>
    <s v="Comfortable"/>
    <x v="0"/>
    <s v="AM Peak"/>
    <s v="Jan"/>
    <s v="2011-Jan"/>
    <s v="High Demand"/>
    <x v="3"/>
  </r>
  <r>
    <n v="77"/>
    <d v="2011-01-04T00:00:00"/>
    <n v="1"/>
    <n v="0"/>
    <n v="1"/>
    <x v="8"/>
    <b v="0"/>
    <n v="2"/>
    <n v="1"/>
    <n v="0.14000000000000001"/>
    <n v="0.1515"/>
    <n v="0.69"/>
    <n v="0.16420000000000001"/>
    <n v="2"/>
    <n v="177"/>
    <n v="179"/>
    <x v="1"/>
    <s v="Morning"/>
    <s v="Mild"/>
    <s v="Comfortable"/>
    <x v="0"/>
    <s v="AM Peak"/>
    <s v="Jan"/>
    <s v="2011-Jan"/>
    <s v="High Demand"/>
    <x v="3"/>
  </r>
  <r>
    <n v="78"/>
    <d v="2011-01-04T00:00:00"/>
    <n v="1"/>
    <n v="0"/>
    <n v="1"/>
    <x v="9"/>
    <b v="0"/>
    <n v="2"/>
    <n v="1"/>
    <n v="0.16"/>
    <n v="0.1515"/>
    <n v="0.64"/>
    <n v="0.22389999999999999"/>
    <n v="2"/>
    <n v="98"/>
    <n v="100"/>
    <x v="1"/>
    <s v="Morning"/>
    <s v="Mild"/>
    <s v="Comfortable"/>
    <x v="0"/>
    <s v="AM Peak"/>
    <s v="Jan"/>
    <s v="2011-Jan"/>
    <s v="High Demand"/>
    <x v="3"/>
  </r>
  <r>
    <n v="79"/>
    <d v="2011-01-04T00:00:00"/>
    <n v="1"/>
    <n v="0"/>
    <n v="1"/>
    <x v="10"/>
    <b v="0"/>
    <n v="2"/>
    <n v="2"/>
    <n v="0.16"/>
    <n v="0.13639999999999999"/>
    <n v="0.69"/>
    <n v="0.32840000000000003"/>
    <n v="5"/>
    <n v="37"/>
    <n v="42"/>
    <x v="1"/>
    <s v="Morning"/>
    <s v="Mild"/>
    <s v="Comfortable"/>
    <x v="1"/>
    <s v="Off Peak"/>
    <s v="Jan"/>
    <s v="2011-Jan"/>
    <s v="Low Demand"/>
    <x v="3"/>
  </r>
  <r>
    <n v="80"/>
    <d v="2011-01-04T00:00:00"/>
    <n v="1"/>
    <n v="0"/>
    <n v="1"/>
    <x v="11"/>
    <b v="0"/>
    <n v="2"/>
    <n v="1"/>
    <n v="0.22"/>
    <n v="0.21210000000000001"/>
    <n v="0.51"/>
    <n v="0.29849999999999999"/>
    <n v="7"/>
    <n v="50"/>
    <n v="57"/>
    <x v="1"/>
    <s v="Morning"/>
    <s v="Hot"/>
    <s v="Comfortable"/>
    <x v="0"/>
    <s v="Off Peak"/>
    <s v="Jan"/>
    <s v="2011-Jan"/>
    <s v="Low Demand"/>
    <x v="3"/>
  </r>
  <r>
    <n v="81"/>
    <d v="2011-01-04T00:00:00"/>
    <n v="1"/>
    <n v="0"/>
    <n v="1"/>
    <x v="12"/>
    <b v="0"/>
    <n v="2"/>
    <n v="1"/>
    <n v="0.22"/>
    <n v="0.2273"/>
    <n v="0.51"/>
    <n v="0.16420000000000001"/>
    <n v="12"/>
    <n v="66"/>
    <n v="78"/>
    <x v="1"/>
    <s v="Afternoon"/>
    <s v="Hot"/>
    <s v="Comfortable"/>
    <x v="0"/>
    <s v="Off Peak"/>
    <s v="Jan"/>
    <s v="2011-Jan"/>
    <s v="High Demand"/>
    <x v="3"/>
  </r>
  <r>
    <n v="82"/>
    <d v="2011-01-04T00:00:00"/>
    <n v="1"/>
    <n v="0"/>
    <n v="1"/>
    <x v="13"/>
    <b v="0"/>
    <n v="2"/>
    <n v="1"/>
    <n v="0.24"/>
    <n v="0.2273"/>
    <n v="0.56000000000000005"/>
    <n v="0.19400000000000001"/>
    <n v="18"/>
    <n v="79"/>
    <n v="97"/>
    <x v="1"/>
    <s v="Afternoon"/>
    <s v="Hot"/>
    <s v="Comfortable"/>
    <x v="0"/>
    <s v="Off Peak"/>
    <s v="Jan"/>
    <s v="2011-Jan"/>
    <s v="High Demand"/>
    <x v="3"/>
  </r>
  <r>
    <n v="83"/>
    <d v="2011-01-04T00:00:00"/>
    <n v="1"/>
    <n v="0"/>
    <n v="1"/>
    <x v="14"/>
    <b v="0"/>
    <n v="2"/>
    <n v="1"/>
    <n v="0.26"/>
    <n v="0.2576"/>
    <n v="0.52"/>
    <n v="0.22389999999999999"/>
    <n v="9"/>
    <n v="54"/>
    <n v="63"/>
    <x v="1"/>
    <s v="Afternoon"/>
    <s v="Hot"/>
    <s v="Comfortable"/>
    <x v="0"/>
    <s v="Off Peak"/>
    <s v="Jan"/>
    <s v="2011-Jan"/>
    <s v="High Demand"/>
    <x v="3"/>
  </r>
  <r>
    <n v="84"/>
    <d v="2011-01-04T00:00:00"/>
    <n v="1"/>
    <n v="0"/>
    <n v="1"/>
    <x v="15"/>
    <b v="0"/>
    <n v="2"/>
    <n v="1"/>
    <n v="0.28000000000000003"/>
    <n v="0.2727"/>
    <n v="0.52"/>
    <n v="0.25369999999999998"/>
    <n v="17"/>
    <n v="48"/>
    <n v="65"/>
    <x v="1"/>
    <s v="Afternoon"/>
    <s v="Hot"/>
    <s v="Comfortable"/>
    <x v="0"/>
    <s v="Off Peak"/>
    <s v="Jan"/>
    <s v="2011-Jan"/>
    <s v="High Demand"/>
    <x v="3"/>
  </r>
  <r>
    <n v="85"/>
    <d v="2011-01-04T00:00:00"/>
    <n v="1"/>
    <n v="0"/>
    <n v="1"/>
    <x v="16"/>
    <b v="0"/>
    <n v="2"/>
    <n v="1"/>
    <n v="0.3"/>
    <n v="0.28789999999999999"/>
    <n v="0.49"/>
    <n v="0.25369999999999998"/>
    <n v="15"/>
    <n v="68"/>
    <n v="83"/>
    <x v="1"/>
    <s v="Afternoon"/>
    <s v="Hot"/>
    <s v="Comfortable"/>
    <x v="0"/>
    <s v="Off Peak"/>
    <s v="Jan"/>
    <s v="2011-Jan"/>
    <s v="High Demand"/>
    <x v="3"/>
  </r>
  <r>
    <n v="86"/>
    <d v="2011-01-04T00:00:00"/>
    <n v="1"/>
    <n v="0"/>
    <n v="1"/>
    <x v="17"/>
    <b v="0"/>
    <n v="2"/>
    <n v="1"/>
    <n v="0.28000000000000003"/>
    <n v="0.2727"/>
    <n v="0.48"/>
    <n v="0.22389999999999999"/>
    <n v="10"/>
    <n v="202"/>
    <n v="212"/>
    <x v="1"/>
    <s v="Night"/>
    <s v="Hot"/>
    <s v="Comfortable"/>
    <x v="0"/>
    <s v="PM Peak"/>
    <s v="Jan"/>
    <s v="2011-Jan"/>
    <s v="High Demand"/>
    <x v="3"/>
  </r>
  <r>
    <n v="87"/>
    <d v="2011-01-04T00:00:00"/>
    <n v="1"/>
    <n v="0"/>
    <n v="1"/>
    <x v="18"/>
    <b v="0"/>
    <n v="2"/>
    <n v="1"/>
    <n v="0.26"/>
    <n v="0.2576"/>
    <n v="0.48"/>
    <n v="0.19400000000000001"/>
    <n v="3"/>
    <n v="179"/>
    <n v="182"/>
    <x v="1"/>
    <s v="Night"/>
    <s v="Hot"/>
    <s v="Comfortable"/>
    <x v="0"/>
    <s v="PM Peak"/>
    <s v="Jan"/>
    <s v="2011-Jan"/>
    <s v="High Demand"/>
    <x v="3"/>
  </r>
  <r>
    <n v="88"/>
    <d v="2011-01-04T00:00:00"/>
    <n v="1"/>
    <n v="0"/>
    <n v="1"/>
    <x v="19"/>
    <b v="0"/>
    <n v="2"/>
    <n v="1"/>
    <n v="0.24"/>
    <n v="0.2576"/>
    <n v="0.48"/>
    <n v="0.1045"/>
    <n v="2"/>
    <n v="110"/>
    <n v="112"/>
    <x v="1"/>
    <s v="Night"/>
    <s v="Hot"/>
    <s v="Comfortable"/>
    <x v="0"/>
    <s v="PM Peak"/>
    <s v="Jan"/>
    <s v="2011-Jan"/>
    <s v="High Demand"/>
    <x v="3"/>
  </r>
  <r>
    <n v="89"/>
    <d v="2011-01-04T00:00:00"/>
    <n v="1"/>
    <n v="0"/>
    <n v="1"/>
    <x v="20"/>
    <b v="0"/>
    <n v="2"/>
    <n v="1"/>
    <n v="0.24"/>
    <n v="0.2576"/>
    <n v="0.48"/>
    <n v="0.1045"/>
    <n v="1"/>
    <n v="53"/>
    <n v="54"/>
    <x v="1"/>
    <s v="Night"/>
    <s v="Hot"/>
    <s v="Comfortable"/>
    <x v="0"/>
    <s v="Off Peak"/>
    <s v="Jan"/>
    <s v="2011-Jan"/>
    <s v="Low Demand"/>
    <x v="3"/>
  </r>
  <r>
    <n v="90"/>
    <d v="2011-01-04T00:00:00"/>
    <n v="1"/>
    <n v="0"/>
    <n v="1"/>
    <x v="21"/>
    <b v="0"/>
    <n v="2"/>
    <n v="1"/>
    <n v="0.22"/>
    <n v="0.2727"/>
    <n v="0.64"/>
    <n v="0"/>
    <n v="0"/>
    <n v="48"/>
    <n v="48"/>
    <x v="1"/>
    <s v="Night"/>
    <s v="Hot"/>
    <s v="Comfortable"/>
    <x v="0"/>
    <s v="Off Peak"/>
    <s v="Jan"/>
    <s v="2011-Jan"/>
    <s v="Low Demand"/>
    <x v="3"/>
  </r>
  <r>
    <n v="91"/>
    <d v="2011-01-04T00:00:00"/>
    <n v="1"/>
    <n v="0"/>
    <n v="1"/>
    <x v="22"/>
    <b v="0"/>
    <n v="2"/>
    <n v="1"/>
    <n v="0.22"/>
    <n v="0.2576"/>
    <n v="0.64"/>
    <n v="8.9599999999999999E-2"/>
    <n v="1"/>
    <n v="34"/>
    <n v="35"/>
    <x v="1"/>
    <s v="Night"/>
    <s v="Hot"/>
    <s v="Comfortable"/>
    <x v="0"/>
    <s v="Off Peak"/>
    <s v="Jan"/>
    <s v="2011-Jan"/>
    <s v="Low Demand"/>
    <x v="3"/>
  </r>
  <r>
    <n v="92"/>
    <d v="2011-01-04T00:00:00"/>
    <n v="1"/>
    <n v="0"/>
    <n v="1"/>
    <x v="23"/>
    <b v="0"/>
    <n v="2"/>
    <n v="1"/>
    <n v="0.2"/>
    <n v="0.2273"/>
    <n v="0.69"/>
    <n v="8.9599999999999999E-2"/>
    <n v="2"/>
    <n v="9"/>
    <n v="11"/>
    <x v="1"/>
    <s v="Night"/>
    <s v="Mild"/>
    <s v="Comfortable"/>
    <x v="0"/>
    <s v="Off Peak"/>
    <s v="Jan"/>
    <s v="2011-Jan"/>
    <s v="Low Demand"/>
    <x v="3"/>
  </r>
  <r>
    <n v="93"/>
    <d v="2011-01-05T00:00:00"/>
    <n v="1"/>
    <n v="0"/>
    <n v="1"/>
    <x v="0"/>
    <b v="0"/>
    <n v="3"/>
    <n v="1"/>
    <n v="0.2"/>
    <n v="0.2576"/>
    <n v="0.64"/>
    <n v="0"/>
    <n v="0"/>
    <n v="6"/>
    <n v="6"/>
    <x v="1"/>
    <s v="Late Night"/>
    <s v="Mild"/>
    <s v="Comfortable"/>
    <x v="0"/>
    <s v="Off Peak"/>
    <s v="Jan"/>
    <s v="2011-Jan"/>
    <s v="Low Demand"/>
    <x v="4"/>
  </r>
  <r>
    <n v="94"/>
    <d v="2011-01-05T00:00:00"/>
    <n v="1"/>
    <n v="0"/>
    <n v="1"/>
    <x v="1"/>
    <b v="0"/>
    <n v="3"/>
    <n v="1"/>
    <n v="0.16"/>
    <n v="0.19700000000000001"/>
    <n v="0.74"/>
    <n v="8.9599999999999999E-2"/>
    <n v="0"/>
    <n v="6"/>
    <n v="6"/>
    <x v="1"/>
    <s v="Late Night"/>
    <s v="Mild"/>
    <s v="Comfortable"/>
    <x v="0"/>
    <s v="Off Peak"/>
    <s v="Jan"/>
    <s v="2011-Jan"/>
    <s v="Low Demand"/>
    <x v="4"/>
  </r>
  <r>
    <n v="95"/>
    <d v="2011-01-05T00:00:00"/>
    <n v="1"/>
    <n v="0"/>
    <n v="1"/>
    <x v="2"/>
    <b v="0"/>
    <n v="3"/>
    <n v="1"/>
    <n v="0.16"/>
    <n v="0.19700000000000001"/>
    <n v="0.74"/>
    <n v="8.9599999999999999E-2"/>
    <n v="0"/>
    <n v="2"/>
    <n v="2"/>
    <x v="1"/>
    <s v="Late Night"/>
    <s v="Mild"/>
    <s v="Comfortable"/>
    <x v="0"/>
    <s v="Off Peak"/>
    <s v="Jan"/>
    <s v="2011-Jan"/>
    <s v="Low Demand"/>
    <x v="4"/>
  </r>
  <r>
    <n v="96"/>
    <d v="2011-01-05T00:00:00"/>
    <n v="1"/>
    <n v="0"/>
    <n v="1"/>
    <x v="4"/>
    <b v="0"/>
    <n v="3"/>
    <n v="1"/>
    <n v="0.24"/>
    <n v="0.2273"/>
    <n v="0.48"/>
    <n v="0.22389999999999999"/>
    <n v="0"/>
    <n v="2"/>
    <n v="2"/>
    <x v="1"/>
    <s v="Late Night"/>
    <s v="Hot"/>
    <s v="Comfortable"/>
    <x v="0"/>
    <s v="Off Peak"/>
    <s v="Jan"/>
    <s v="2011-Jan"/>
    <s v="Low Demand"/>
    <x v="4"/>
  </r>
  <r>
    <n v="97"/>
    <d v="2011-01-05T00:00:00"/>
    <n v="1"/>
    <n v="0"/>
    <n v="1"/>
    <x v="5"/>
    <b v="0"/>
    <n v="3"/>
    <n v="1"/>
    <n v="0.22"/>
    <n v="0.2273"/>
    <n v="0.47"/>
    <n v="0.16420000000000001"/>
    <n v="0"/>
    <n v="3"/>
    <n v="3"/>
    <x v="1"/>
    <s v="Late Night"/>
    <s v="Hot"/>
    <s v="Comfortable"/>
    <x v="0"/>
    <s v="Off Peak"/>
    <s v="Jan"/>
    <s v="2011-Jan"/>
    <s v="Low Demand"/>
    <x v="4"/>
  </r>
  <r>
    <n v="98"/>
    <d v="2011-01-05T00:00:00"/>
    <n v="1"/>
    <n v="0"/>
    <n v="1"/>
    <x v="6"/>
    <b v="0"/>
    <n v="3"/>
    <n v="1"/>
    <n v="0.2"/>
    <n v="0.19700000000000001"/>
    <n v="0.47"/>
    <n v="0.22389999999999999"/>
    <n v="0"/>
    <n v="33"/>
    <n v="33"/>
    <x v="1"/>
    <s v="Morning"/>
    <s v="Mild"/>
    <s v="Comfortable"/>
    <x v="0"/>
    <s v="Off Peak"/>
    <s v="Jan"/>
    <s v="2011-Jan"/>
    <s v="Low Demand"/>
    <x v="4"/>
  </r>
  <r>
    <n v="99"/>
    <d v="2011-01-05T00:00:00"/>
    <n v="1"/>
    <n v="0"/>
    <n v="1"/>
    <x v="7"/>
    <b v="0"/>
    <n v="3"/>
    <n v="1"/>
    <n v="0.18"/>
    <n v="0.18179999999999999"/>
    <n v="0.43"/>
    <n v="0.19400000000000001"/>
    <n v="1"/>
    <n v="87"/>
    <n v="88"/>
    <x v="1"/>
    <s v="Morning"/>
    <s v="Mild"/>
    <s v="Comfortable"/>
    <x v="0"/>
    <s v="AM Peak"/>
    <s v="Jan"/>
    <s v="2011-Jan"/>
    <s v="High Demand"/>
    <x v="4"/>
  </r>
  <r>
    <n v="100"/>
    <d v="2011-01-05T00:00:00"/>
    <n v="1"/>
    <n v="0"/>
    <n v="1"/>
    <x v="8"/>
    <b v="0"/>
    <n v="3"/>
    <n v="1"/>
    <n v="0.2"/>
    <n v="0.18179999999999999"/>
    <n v="0.4"/>
    <n v="0.29849999999999999"/>
    <n v="3"/>
    <n v="192"/>
    <n v="195"/>
    <x v="1"/>
    <s v="Morning"/>
    <s v="Mild"/>
    <s v="Comfortable"/>
    <x v="0"/>
    <s v="AM Peak"/>
    <s v="Jan"/>
    <s v="2011-Jan"/>
    <s v="High Demand"/>
    <x v="4"/>
  </r>
  <r>
    <n v="101"/>
    <d v="2011-01-05T00:00:00"/>
    <n v="1"/>
    <n v="0"/>
    <n v="1"/>
    <x v="9"/>
    <b v="0"/>
    <n v="3"/>
    <n v="1"/>
    <n v="0.22"/>
    <n v="0.19700000000000001"/>
    <n v="0.37"/>
    <n v="0.32840000000000003"/>
    <n v="6"/>
    <n v="109"/>
    <n v="115"/>
    <x v="1"/>
    <s v="Morning"/>
    <s v="Hot"/>
    <s v="Comfortable"/>
    <x v="0"/>
    <s v="AM Peak"/>
    <s v="Jan"/>
    <s v="2011-Jan"/>
    <s v="High Demand"/>
    <x v="4"/>
  </r>
  <r>
    <n v="102"/>
    <d v="2011-01-05T00:00:00"/>
    <n v="1"/>
    <n v="0"/>
    <n v="1"/>
    <x v="10"/>
    <b v="0"/>
    <n v="3"/>
    <n v="1"/>
    <n v="0.22"/>
    <n v="0.19700000000000001"/>
    <n v="0.37"/>
    <n v="0.32840000000000003"/>
    <n v="4"/>
    <n v="53"/>
    <n v="57"/>
    <x v="1"/>
    <s v="Morning"/>
    <s v="Hot"/>
    <s v="Comfortable"/>
    <x v="0"/>
    <s v="Off Peak"/>
    <s v="Jan"/>
    <s v="2011-Jan"/>
    <s v="Low Demand"/>
    <x v="4"/>
  </r>
  <r>
    <n v="103"/>
    <d v="2011-01-05T00:00:00"/>
    <n v="1"/>
    <n v="0"/>
    <n v="1"/>
    <x v="11"/>
    <b v="0"/>
    <n v="3"/>
    <n v="1"/>
    <n v="0.26"/>
    <n v="0.2273"/>
    <n v="0.33"/>
    <n v="0.32840000000000003"/>
    <n v="12"/>
    <n v="34"/>
    <n v="46"/>
    <x v="1"/>
    <s v="Morning"/>
    <s v="Hot"/>
    <s v="Dry"/>
    <x v="0"/>
    <s v="Off Peak"/>
    <s v="Jan"/>
    <s v="2011-Jan"/>
    <s v="Low Demand"/>
    <x v="4"/>
  </r>
  <r>
    <n v="104"/>
    <d v="2011-01-05T00:00:00"/>
    <n v="1"/>
    <n v="0"/>
    <n v="1"/>
    <x v="12"/>
    <b v="0"/>
    <n v="3"/>
    <n v="1"/>
    <n v="0.26"/>
    <n v="0.2273"/>
    <n v="0.33"/>
    <n v="0.32840000000000003"/>
    <n v="5"/>
    <n v="74"/>
    <n v="79"/>
    <x v="1"/>
    <s v="Afternoon"/>
    <s v="Hot"/>
    <s v="Dry"/>
    <x v="0"/>
    <s v="Off Peak"/>
    <s v="Jan"/>
    <s v="2011-Jan"/>
    <s v="High Demand"/>
    <x v="4"/>
  </r>
  <r>
    <n v="105"/>
    <d v="2011-01-05T00:00:00"/>
    <n v="1"/>
    <n v="0"/>
    <n v="1"/>
    <x v="13"/>
    <b v="0"/>
    <n v="3"/>
    <n v="1"/>
    <n v="0.28000000000000003"/>
    <n v="0.2576"/>
    <n v="0.3"/>
    <n v="0.29849999999999999"/>
    <n v="6"/>
    <n v="65"/>
    <n v="71"/>
    <x v="1"/>
    <s v="Afternoon"/>
    <s v="Hot"/>
    <s v="Dry"/>
    <x v="0"/>
    <s v="Off Peak"/>
    <s v="Jan"/>
    <s v="2011-Jan"/>
    <s v="High Demand"/>
    <x v="4"/>
  </r>
  <r>
    <n v="106"/>
    <d v="2011-01-05T00:00:00"/>
    <n v="1"/>
    <n v="0"/>
    <n v="1"/>
    <x v="14"/>
    <b v="0"/>
    <n v="3"/>
    <n v="1"/>
    <n v="0.3"/>
    <n v="0.28789999999999999"/>
    <n v="0.28000000000000003"/>
    <n v="0.19400000000000001"/>
    <n v="10"/>
    <n v="52"/>
    <n v="62"/>
    <x v="1"/>
    <s v="Afternoon"/>
    <s v="Hot"/>
    <s v="Dry"/>
    <x v="0"/>
    <s v="Off Peak"/>
    <s v="Jan"/>
    <s v="2011-Jan"/>
    <s v="High Demand"/>
    <x v="4"/>
  </r>
  <r>
    <n v="107"/>
    <d v="2011-01-05T00:00:00"/>
    <n v="1"/>
    <n v="0"/>
    <n v="1"/>
    <x v="15"/>
    <b v="0"/>
    <n v="3"/>
    <n v="1"/>
    <n v="0.3"/>
    <n v="0.28789999999999999"/>
    <n v="0.28000000000000003"/>
    <n v="0.19400000000000001"/>
    <n v="7"/>
    <n v="55"/>
    <n v="62"/>
    <x v="1"/>
    <s v="Afternoon"/>
    <s v="Hot"/>
    <s v="Dry"/>
    <x v="0"/>
    <s v="Off Peak"/>
    <s v="Jan"/>
    <s v="2011-Jan"/>
    <s v="High Demand"/>
    <x v="4"/>
  </r>
  <r>
    <n v="108"/>
    <d v="2011-01-05T00:00:00"/>
    <n v="1"/>
    <n v="0"/>
    <n v="1"/>
    <x v="16"/>
    <b v="0"/>
    <n v="3"/>
    <n v="1"/>
    <n v="0.3"/>
    <n v="0.31819999999999998"/>
    <n v="0.28000000000000003"/>
    <n v="8.9599999999999999E-2"/>
    <n v="4"/>
    <n v="85"/>
    <n v="89"/>
    <x v="1"/>
    <s v="Afternoon"/>
    <s v="Hot"/>
    <s v="Dry"/>
    <x v="0"/>
    <s v="Off Peak"/>
    <s v="Jan"/>
    <s v="2011-Jan"/>
    <s v="High Demand"/>
    <x v="4"/>
  </r>
  <r>
    <n v="109"/>
    <d v="2011-01-05T00:00:00"/>
    <n v="1"/>
    <n v="0"/>
    <n v="1"/>
    <x v="17"/>
    <b v="0"/>
    <n v="3"/>
    <n v="1"/>
    <n v="0.24"/>
    <n v="0.2273"/>
    <n v="0.38"/>
    <n v="0.19400000000000001"/>
    <n v="4"/>
    <n v="186"/>
    <n v="190"/>
    <x v="1"/>
    <s v="Night"/>
    <s v="Hot"/>
    <s v="Comfortable"/>
    <x v="0"/>
    <s v="PM Peak"/>
    <s v="Jan"/>
    <s v="2011-Jan"/>
    <s v="High Demand"/>
    <x v="4"/>
  </r>
  <r>
    <n v="110"/>
    <d v="2011-01-05T00:00:00"/>
    <n v="1"/>
    <n v="0"/>
    <n v="1"/>
    <x v="18"/>
    <b v="0"/>
    <n v="3"/>
    <n v="1"/>
    <n v="0.24"/>
    <n v="0.2424"/>
    <n v="0.38"/>
    <n v="0.1343"/>
    <n v="3"/>
    <n v="166"/>
    <n v="169"/>
    <x v="1"/>
    <s v="Night"/>
    <s v="Hot"/>
    <s v="Comfortable"/>
    <x v="0"/>
    <s v="PM Peak"/>
    <s v="Jan"/>
    <s v="2011-Jan"/>
    <s v="High Demand"/>
    <x v="4"/>
  </r>
  <r>
    <n v="111"/>
    <d v="2011-01-05T00:00:00"/>
    <n v="1"/>
    <n v="0"/>
    <n v="1"/>
    <x v="19"/>
    <b v="0"/>
    <n v="3"/>
    <n v="1"/>
    <n v="0.24"/>
    <n v="0.2576"/>
    <n v="0.38"/>
    <n v="0.1045"/>
    <n v="5"/>
    <n v="127"/>
    <n v="132"/>
    <x v="1"/>
    <s v="Night"/>
    <s v="Hot"/>
    <s v="Comfortable"/>
    <x v="0"/>
    <s v="PM Peak"/>
    <s v="Jan"/>
    <s v="2011-Jan"/>
    <s v="High Demand"/>
    <x v="4"/>
  </r>
  <r>
    <n v="112"/>
    <d v="2011-01-05T00:00:00"/>
    <n v="1"/>
    <n v="0"/>
    <n v="1"/>
    <x v="20"/>
    <b v="0"/>
    <n v="3"/>
    <n v="1"/>
    <n v="0.22"/>
    <n v="0.2273"/>
    <n v="0.47"/>
    <n v="0.16420000000000001"/>
    <n v="7"/>
    <n v="82"/>
    <n v="89"/>
    <x v="1"/>
    <s v="Night"/>
    <s v="Hot"/>
    <s v="Comfortable"/>
    <x v="0"/>
    <s v="Off Peak"/>
    <s v="Jan"/>
    <s v="2011-Jan"/>
    <s v="High Demand"/>
    <x v="4"/>
  </r>
  <r>
    <n v="113"/>
    <d v="2011-01-05T00:00:00"/>
    <n v="1"/>
    <n v="0"/>
    <n v="1"/>
    <x v="21"/>
    <b v="0"/>
    <n v="3"/>
    <n v="1"/>
    <n v="0.2"/>
    <n v="0.19700000000000001"/>
    <n v="0.51"/>
    <n v="0.19400000000000001"/>
    <n v="3"/>
    <n v="40"/>
    <n v="43"/>
    <x v="1"/>
    <s v="Night"/>
    <s v="Mild"/>
    <s v="Comfortable"/>
    <x v="0"/>
    <s v="Off Peak"/>
    <s v="Jan"/>
    <s v="2011-Jan"/>
    <s v="Low Demand"/>
    <x v="4"/>
  </r>
  <r>
    <n v="114"/>
    <d v="2011-01-05T00:00:00"/>
    <n v="1"/>
    <n v="0"/>
    <n v="1"/>
    <x v="22"/>
    <b v="0"/>
    <n v="3"/>
    <n v="1"/>
    <n v="0.18"/>
    <n v="0.19700000000000001"/>
    <n v="0.55000000000000004"/>
    <n v="0.1343"/>
    <n v="1"/>
    <n v="41"/>
    <n v="42"/>
    <x v="1"/>
    <s v="Night"/>
    <s v="Mild"/>
    <s v="Comfortable"/>
    <x v="0"/>
    <s v="Off Peak"/>
    <s v="Jan"/>
    <s v="2011-Jan"/>
    <s v="Low Demand"/>
    <x v="4"/>
  </r>
  <r>
    <n v="115"/>
    <d v="2011-01-05T00:00:00"/>
    <n v="1"/>
    <n v="0"/>
    <n v="1"/>
    <x v="23"/>
    <b v="0"/>
    <n v="3"/>
    <n v="1"/>
    <n v="0.2"/>
    <n v="0.2576"/>
    <n v="0.47"/>
    <n v="0"/>
    <n v="1"/>
    <n v="18"/>
    <n v="19"/>
    <x v="1"/>
    <s v="Night"/>
    <s v="Mild"/>
    <s v="Comfortable"/>
    <x v="0"/>
    <s v="Off Peak"/>
    <s v="Jan"/>
    <s v="2011-Jan"/>
    <s v="Low Demand"/>
    <x v="4"/>
  </r>
  <r>
    <n v="116"/>
    <d v="2011-01-06T00:00:00"/>
    <n v="1"/>
    <n v="0"/>
    <n v="1"/>
    <x v="0"/>
    <b v="0"/>
    <n v="4"/>
    <n v="1"/>
    <n v="0.18"/>
    <n v="0.2424"/>
    <n v="0.55000000000000004"/>
    <n v="0"/>
    <n v="0"/>
    <n v="11"/>
    <n v="11"/>
    <x v="1"/>
    <s v="Late Night"/>
    <s v="Mild"/>
    <s v="Comfortable"/>
    <x v="0"/>
    <s v="Off Peak"/>
    <s v="Jan"/>
    <s v="2011-Jan"/>
    <s v="Low Demand"/>
    <x v="5"/>
  </r>
  <r>
    <n v="117"/>
    <d v="2011-01-06T00:00:00"/>
    <n v="1"/>
    <n v="0"/>
    <n v="1"/>
    <x v="1"/>
    <b v="0"/>
    <n v="4"/>
    <n v="1"/>
    <n v="0.16"/>
    <n v="0.2273"/>
    <n v="0.64"/>
    <n v="0"/>
    <n v="0"/>
    <n v="4"/>
    <n v="4"/>
    <x v="1"/>
    <s v="Late Night"/>
    <s v="Mild"/>
    <s v="Comfortable"/>
    <x v="0"/>
    <s v="Off Peak"/>
    <s v="Jan"/>
    <s v="2011-Jan"/>
    <s v="Low Demand"/>
    <x v="5"/>
  </r>
  <r>
    <n v="118"/>
    <d v="2011-01-06T00:00:00"/>
    <n v="1"/>
    <n v="0"/>
    <n v="1"/>
    <x v="2"/>
    <b v="0"/>
    <n v="4"/>
    <n v="1"/>
    <n v="0.16"/>
    <n v="0.2273"/>
    <n v="0.64"/>
    <n v="0"/>
    <n v="0"/>
    <n v="2"/>
    <n v="2"/>
    <x v="1"/>
    <s v="Late Night"/>
    <s v="Mild"/>
    <s v="Comfortable"/>
    <x v="0"/>
    <s v="Off Peak"/>
    <s v="Jan"/>
    <s v="2011-Jan"/>
    <s v="Low Demand"/>
    <x v="5"/>
  </r>
  <r>
    <n v="119"/>
    <d v="2011-01-06T00:00:00"/>
    <n v="1"/>
    <n v="0"/>
    <n v="1"/>
    <x v="4"/>
    <b v="0"/>
    <n v="4"/>
    <n v="2"/>
    <n v="0.16"/>
    <n v="0.19700000000000001"/>
    <n v="0.64"/>
    <n v="8.9599999999999999E-2"/>
    <n v="0"/>
    <n v="1"/>
    <n v="1"/>
    <x v="1"/>
    <s v="Late Night"/>
    <s v="Mild"/>
    <s v="Comfortable"/>
    <x v="1"/>
    <s v="Off Peak"/>
    <s v="Jan"/>
    <s v="2011-Jan"/>
    <s v="Low Demand"/>
    <x v="5"/>
  </r>
  <r>
    <n v="120"/>
    <d v="2011-01-06T00:00:00"/>
    <n v="1"/>
    <n v="0"/>
    <n v="1"/>
    <x v="5"/>
    <b v="0"/>
    <n v="4"/>
    <n v="2"/>
    <n v="0.14000000000000001"/>
    <n v="0.18179999999999999"/>
    <n v="0.69"/>
    <n v="8.9599999999999999E-2"/>
    <n v="0"/>
    <n v="4"/>
    <n v="4"/>
    <x v="1"/>
    <s v="Late Night"/>
    <s v="Mild"/>
    <s v="Comfortable"/>
    <x v="1"/>
    <s v="Off Peak"/>
    <s v="Jan"/>
    <s v="2011-Jan"/>
    <s v="Low Demand"/>
    <x v="5"/>
  </r>
  <r>
    <n v="121"/>
    <d v="2011-01-06T00:00:00"/>
    <n v="1"/>
    <n v="0"/>
    <n v="1"/>
    <x v="6"/>
    <b v="0"/>
    <n v="4"/>
    <n v="2"/>
    <n v="0.14000000000000001"/>
    <n v="0.16669999999999999"/>
    <n v="0.63"/>
    <n v="0.1045"/>
    <n v="0"/>
    <n v="36"/>
    <n v="36"/>
    <x v="1"/>
    <s v="Morning"/>
    <s v="Mild"/>
    <s v="Comfortable"/>
    <x v="1"/>
    <s v="Off Peak"/>
    <s v="Jan"/>
    <s v="2011-Jan"/>
    <s v="Low Demand"/>
    <x v="5"/>
  </r>
  <r>
    <n v="122"/>
    <d v="2011-01-06T00:00:00"/>
    <n v="1"/>
    <n v="0"/>
    <n v="1"/>
    <x v="7"/>
    <b v="0"/>
    <n v="4"/>
    <n v="2"/>
    <n v="0.16"/>
    <n v="0.2273"/>
    <n v="0.59"/>
    <n v="0"/>
    <n v="0"/>
    <n v="95"/>
    <n v="95"/>
    <x v="1"/>
    <s v="Morning"/>
    <s v="Mild"/>
    <s v="Comfortable"/>
    <x v="1"/>
    <s v="AM Peak"/>
    <s v="Jan"/>
    <s v="2011-Jan"/>
    <s v="High Demand"/>
    <x v="5"/>
  </r>
  <r>
    <n v="123"/>
    <d v="2011-01-06T00:00:00"/>
    <n v="1"/>
    <n v="0"/>
    <n v="1"/>
    <x v="8"/>
    <b v="0"/>
    <n v="4"/>
    <n v="1"/>
    <n v="0.16"/>
    <n v="0.2273"/>
    <n v="0.59"/>
    <n v="0"/>
    <n v="3"/>
    <n v="216"/>
    <n v="219"/>
    <x v="1"/>
    <s v="Morning"/>
    <s v="Mild"/>
    <s v="Comfortable"/>
    <x v="0"/>
    <s v="AM Peak"/>
    <s v="Jan"/>
    <s v="2011-Jan"/>
    <s v="High Demand"/>
    <x v="5"/>
  </r>
  <r>
    <n v="124"/>
    <d v="2011-01-06T00:00:00"/>
    <n v="1"/>
    <n v="0"/>
    <n v="1"/>
    <x v="9"/>
    <b v="0"/>
    <n v="4"/>
    <n v="2"/>
    <n v="0.18"/>
    <n v="0.2424"/>
    <n v="0.51"/>
    <n v="0"/>
    <n v="6"/>
    <n v="116"/>
    <n v="122"/>
    <x v="1"/>
    <s v="Morning"/>
    <s v="Mild"/>
    <s v="Comfortable"/>
    <x v="1"/>
    <s v="AM Peak"/>
    <s v="Jan"/>
    <s v="2011-Jan"/>
    <s v="High Demand"/>
    <x v="5"/>
  </r>
  <r>
    <n v="125"/>
    <d v="2011-01-06T00:00:00"/>
    <n v="1"/>
    <n v="0"/>
    <n v="1"/>
    <x v="10"/>
    <b v="0"/>
    <n v="4"/>
    <n v="1"/>
    <n v="0.2"/>
    <n v="0.2576"/>
    <n v="0.47"/>
    <n v="0"/>
    <n v="3"/>
    <n v="42"/>
    <n v="45"/>
    <x v="1"/>
    <s v="Morning"/>
    <s v="Mild"/>
    <s v="Comfortable"/>
    <x v="0"/>
    <s v="Off Peak"/>
    <s v="Jan"/>
    <s v="2011-Jan"/>
    <s v="Low Demand"/>
    <x v="5"/>
  </r>
  <r>
    <n v="126"/>
    <d v="2011-01-06T00:00:00"/>
    <n v="1"/>
    <n v="0"/>
    <n v="1"/>
    <x v="11"/>
    <b v="0"/>
    <n v="4"/>
    <n v="1"/>
    <n v="0.22"/>
    <n v="0.2576"/>
    <n v="0.44"/>
    <n v="8.9599999999999999E-2"/>
    <n v="2"/>
    <n v="57"/>
    <n v="59"/>
    <x v="1"/>
    <s v="Morning"/>
    <s v="Hot"/>
    <s v="Comfortable"/>
    <x v="0"/>
    <s v="Off Peak"/>
    <s v="Jan"/>
    <s v="2011-Jan"/>
    <s v="High Demand"/>
    <x v="5"/>
  </r>
  <r>
    <n v="127"/>
    <d v="2011-01-06T00:00:00"/>
    <n v="1"/>
    <n v="0"/>
    <n v="1"/>
    <x v="12"/>
    <b v="0"/>
    <n v="4"/>
    <n v="1"/>
    <n v="0.26"/>
    <n v="0.28789999999999999"/>
    <n v="0.35"/>
    <n v="0"/>
    <n v="6"/>
    <n v="78"/>
    <n v="84"/>
    <x v="1"/>
    <s v="Afternoon"/>
    <s v="Hot"/>
    <s v="Dry"/>
    <x v="0"/>
    <s v="Off Peak"/>
    <s v="Jan"/>
    <s v="2011-Jan"/>
    <s v="High Demand"/>
    <x v="5"/>
  </r>
  <r>
    <n v="128"/>
    <d v="2011-01-06T00:00:00"/>
    <n v="1"/>
    <n v="0"/>
    <n v="1"/>
    <x v="13"/>
    <b v="0"/>
    <n v="4"/>
    <n v="1"/>
    <n v="0.26"/>
    <n v="0.2727"/>
    <n v="0.35"/>
    <n v="0.1045"/>
    <n v="12"/>
    <n v="55"/>
    <n v="67"/>
    <x v="1"/>
    <s v="Afternoon"/>
    <s v="Hot"/>
    <s v="Dry"/>
    <x v="0"/>
    <s v="Off Peak"/>
    <s v="Jan"/>
    <s v="2011-Jan"/>
    <s v="High Demand"/>
    <x v="5"/>
  </r>
  <r>
    <n v="129"/>
    <d v="2011-01-06T00:00:00"/>
    <n v="1"/>
    <n v="0"/>
    <n v="1"/>
    <x v="14"/>
    <b v="0"/>
    <n v="4"/>
    <n v="1"/>
    <n v="0.28000000000000003"/>
    <n v="0.2727"/>
    <n v="0.36"/>
    <n v="0.16420000000000001"/>
    <n v="11"/>
    <n v="59"/>
    <n v="70"/>
    <x v="1"/>
    <s v="Afternoon"/>
    <s v="Hot"/>
    <s v="Comfortable"/>
    <x v="0"/>
    <s v="Off Peak"/>
    <s v="Jan"/>
    <s v="2011-Jan"/>
    <s v="High Demand"/>
    <x v="5"/>
  </r>
  <r>
    <n v="130"/>
    <d v="2011-01-06T00:00:00"/>
    <n v="1"/>
    <n v="0"/>
    <n v="1"/>
    <x v="15"/>
    <b v="0"/>
    <n v="4"/>
    <n v="1"/>
    <n v="0.28000000000000003"/>
    <n v="0.2727"/>
    <n v="0.36"/>
    <n v="0"/>
    <n v="8"/>
    <n v="54"/>
    <n v="62"/>
    <x v="1"/>
    <s v="Afternoon"/>
    <s v="Hot"/>
    <s v="Comfortable"/>
    <x v="0"/>
    <s v="Off Peak"/>
    <s v="Jan"/>
    <s v="2011-Jan"/>
    <s v="High Demand"/>
    <x v="5"/>
  </r>
  <r>
    <n v="131"/>
    <d v="2011-01-06T00:00:00"/>
    <n v="1"/>
    <n v="0"/>
    <n v="1"/>
    <x v="16"/>
    <b v="0"/>
    <n v="4"/>
    <n v="1"/>
    <n v="0.26"/>
    <n v="0.2576"/>
    <n v="0.38"/>
    <n v="0.16420000000000001"/>
    <n v="12"/>
    <n v="74"/>
    <n v="86"/>
    <x v="1"/>
    <s v="Afternoon"/>
    <s v="Hot"/>
    <s v="Comfortable"/>
    <x v="0"/>
    <s v="Off Peak"/>
    <s v="Jan"/>
    <s v="2011-Jan"/>
    <s v="High Demand"/>
    <x v="5"/>
  </r>
  <r>
    <n v="132"/>
    <d v="2011-01-06T00:00:00"/>
    <n v="1"/>
    <n v="0"/>
    <n v="1"/>
    <x v="17"/>
    <b v="0"/>
    <n v="4"/>
    <n v="1"/>
    <n v="0.22"/>
    <n v="0.2273"/>
    <n v="0.51"/>
    <n v="0.16420000000000001"/>
    <n v="9"/>
    <n v="163"/>
    <n v="172"/>
    <x v="1"/>
    <s v="Night"/>
    <s v="Hot"/>
    <s v="Comfortable"/>
    <x v="0"/>
    <s v="PM Peak"/>
    <s v="Jan"/>
    <s v="2011-Jan"/>
    <s v="High Demand"/>
    <x v="5"/>
  </r>
  <r>
    <n v="133"/>
    <d v="2011-01-06T00:00:00"/>
    <n v="1"/>
    <n v="0"/>
    <n v="1"/>
    <x v="18"/>
    <b v="0"/>
    <n v="4"/>
    <n v="1"/>
    <n v="0.22"/>
    <n v="0.2273"/>
    <n v="0.51"/>
    <n v="0.1343"/>
    <n v="5"/>
    <n v="158"/>
    <n v="163"/>
    <x v="1"/>
    <s v="Night"/>
    <s v="Hot"/>
    <s v="Comfortable"/>
    <x v="0"/>
    <s v="PM Peak"/>
    <s v="Jan"/>
    <s v="2011-Jan"/>
    <s v="High Demand"/>
    <x v="5"/>
  </r>
  <r>
    <n v="134"/>
    <d v="2011-01-06T00:00:00"/>
    <n v="1"/>
    <n v="0"/>
    <n v="1"/>
    <x v="19"/>
    <b v="0"/>
    <n v="4"/>
    <n v="1"/>
    <n v="0.22"/>
    <n v="0.2576"/>
    <n v="0.55000000000000004"/>
    <n v="8.9599999999999999E-2"/>
    <n v="3"/>
    <n v="109"/>
    <n v="112"/>
    <x v="1"/>
    <s v="Night"/>
    <s v="Hot"/>
    <s v="Comfortable"/>
    <x v="0"/>
    <s v="PM Peak"/>
    <s v="Jan"/>
    <s v="2011-Jan"/>
    <s v="High Demand"/>
    <x v="5"/>
  </r>
  <r>
    <n v="135"/>
    <d v="2011-01-06T00:00:00"/>
    <n v="1"/>
    <n v="0"/>
    <n v="1"/>
    <x v="20"/>
    <b v="0"/>
    <n v="4"/>
    <n v="1"/>
    <n v="0.2"/>
    <n v="0.21210000000000001"/>
    <n v="0.51"/>
    <n v="0.16420000000000001"/>
    <n v="3"/>
    <n v="66"/>
    <n v="69"/>
    <x v="1"/>
    <s v="Night"/>
    <s v="Mild"/>
    <s v="Comfortable"/>
    <x v="0"/>
    <s v="Off Peak"/>
    <s v="Jan"/>
    <s v="2011-Jan"/>
    <s v="High Demand"/>
    <x v="5"/>
  </r>
  <r>
    <n v="136"/>
    <d v="2011-01-06T00:00:00"/>
    <n v="1"/>
    <n v="0"/>
    <n v="1"/>
    <x v="21"/>
    <b v="0"/>
    <n v="4"/>
    <n v="2"/>
    <n v="0.22"/>
    <n v="0.21210000000000001"/>
    <n v="0.55000000000000004"/>
    <n v="0.22389999999999999"/>
    <n v="0"/>
    <n v="48"/>
    <n v="48"/>
    <x v="1"/>
    <s v="Night"/>
    <s v="Hot"/>
    <s v="Comfortable"/>
    <x v="1"/>
    <s v="Off Peak"/>
    <s v="Jan"/>
    <s v="2011-Jan"/>
    <s v="Low Demand"/>
    <x v="5"/>
  </r>
  <r>
    <n v="137"/>
    <d v="2011-01-06T00:00:00"/>
    <n v="1"/>
    <n v="0"/>
    <n v="1"/>
    <x v="22"/>
    <b v="0"/>
    <n v="4"/>
    <n v="2"/>
    <n v="0.22"/>
    <n v="0.21210000000000001"/>
    <n v="0.51"/>
    <n v="0.28360000000000002"/>
    <n v="1"/>
    <n v="51"/>
    <n v="52"/>
    <x v="1"/>
    <s v="Night"/>
    <s v="Hot"/>
    <s v="Comfortable"/>
    <x v="1"/>
    <s v="Off Peak"/>
    <s v="Jan"/>
    <s v="2011-Jan"/>
    <s v="Low Demand"/>
    <x v="5"/>
  </r>
  <r>
    <n v="138"/>
    <d v="2011-01-06T00:00:00"/>
    <n v="1"/>
    <n v="0"/>
    <n v="1"/>
    <x v="23"/>
    <b v="0"/>
    <n v="4"/>
    <n v="2"/>
    <n v="0.2"/>
    <n v="0.19700000000000001"/>
    <n v="0.59"/>
    <n v="0.19400000000000001"/>
    <n v="4"/>
    <n v="19"/>
    <n v="23"/>
    <x v="1"/>
    <s v="Night"/>
    <s v="Mild"/>
    <s v="Comfortable"/>
    <x v="1"/>
    <s v="Off Peak"/>
    <s v="Jan"/>
    <s v="2011-Jan"/>
    <s v="Low Demand"/>
    <x v="5"/>
  </r>
  <r>
    <n v="139"/>
    <d v="2011-01-07T00:00:00"/>
    <n v="1"/>
    <n v="0"/>
    <n v="1"/>
    <x v="0"/>
    <b v="0"/>
    <n v="5"/>
    <n v="2"/>
    <n v="0.2"/>
    <n v="0.19700000000000001"/>
    <n v="0.64"/>
    <n v="0.19400000000000001"/>
    <n v="4"/>
    <n v="13"/>
    <n v="17"/>
    <x v="1"/>
    <s v="Late Night"/>
    <s v="Mild"/>
    <s v="Comfortable"/>
    <x v="1"/>
    <s v="Off Peak"/>
    <s v="Jan"/>
    <s v="2011-Jan"/>
    <s v="Low Demand"/>
    <x v="6"/>
  </r>
  <r>
    <n v="140"/>
    <d v="2011-01-07T00:00:00"/>
    <n v="1"/>
    <n v="0"/>
    <n v="1"/>
    <x v="1"/>
    <b v="0"/>
    <n v="5"/>
    <n v="2"/>
    <n v="0.2"/>
    <n v="0.19700000000000001"/>
    <n v="0.69"/>
    <n v="0.22389999999999999"/>
    <n v="2"/>
    <n v="5"/>
    <n v="7"/>
    <x v="1"/>
    <s v="Late Night"/>
    <s v="Mild"/>
    <s v="Comfortable"/>
    <x v="1"/>
    <s v="Off Peak"/>
    <s v="Jan"/>
    <s v="2011-Jan"/>
    <s v="Low Demand"/>
    <x v="6"/>
  </r>
  <r>
    <n v="141"/>
    <d v="2011-01-07T00:00:00"/>
    <n v="1"/>
    <n v="0"/>
    <n v="1"/>
    <x v="2"/>
    <b v="0"/>
    <n v="5"/>
    <n v="2"/>
    <n v="0.2"/>
    <n v="0.19700000000000001"/>
    <n v="0.69"/>
    <n v="0.22389999999999999"/>
    <n v="0"/>
    <n v="1"/>
    <n v="1"/>
    <x v="1"/>
    <s v="Late Night"/>
    <s v="Mild"/>
    <s v="Comfortable"/>
    <x v="1"/>
    <s v="Off Peak"/>
    <s v="Jan"/>
    <s v="2011-Jan"/>
    <s v="Low Demand"/>
    <x v="6"/>
  </r>
  <r>
    <n v="142"/>
    <d v="2011-01-07T00:00:00"/>
    <n v="1"/>
    <n v="0"/>
    <n v="1"/>
    <x v="4"/>
    <b v="0"/>
    <n v="5"/>
    <n v="2"/>
    <n v="0.2"/>
    <n v="0.21210000000000001"/>
    <n v="0.69"/>
    <n v="0.1343"/>
    <n v="0"/>
    <n v="1"/>
    <n v="1"/>
    <x v="1"/>
    <s v="Late Night"/>
    <s v="Mild"/>
    <s v="Comfortable"/>
    <x v="1"/>
    <s v="Off Peak"/>
    <s v="Jan"/>
    <s v="2011-Jan"/>
    <s v="Low Demand"/>
    <x v="6"/>
  </r>
  <r>
    <n v="143"/>
    <d v="2011-01-07T00:00:00"/>
    <n v="1"/>
    <n v="0"/>
    <n v="1"/>
    <x v="5"/>
    <b v="0"/>
    <n v="5"/>
    <n v="3"/>
    <n v="0.22"/>
    <n v="0.2727"/>
    <n v="0.55000000000000004"/>
    <n v="0"/>
    <n v="0"/>
    <n v="5"/>
    <n v="5"/>
    <x v="1"/>
    <s v="Late Night"/>
    <s v="Hot"/>
    <s v="Comfortable"/>
    <x v="2"/>
    <s v="Off Peak"/>
    <s v="Jan"/>
    <s v="2011-Jan"/>
    <s v="Low Demand"/>
    <x v="6"/>
  </r>
  <r>
    <n v="144"/>
    <d v="2011-01-07T00:00:00"/>
    <n v="1"/>
    <n v="0"/>
    <n v="1"/>
    <x v="6"/>
    <b v="0"/>
    <n v="5"/>
    <n v="2"/>
    <n v="0.2"/>
    <n v="0.2576"/>
    <n v="0.69"/>
    <n v="0"/>
    <n v="8"/>
    <n v="26"/>
    <n v="34"/>
    <x v="1"/>
    <s v="Morning"/>
    <s v="Mild"/>
    <s v="Comfortable"/>
    <x v="1"/>
    <s v="Off Peak"/>
    <s v="Jan"/>
    <s v="2011-Jan"/>
    <s v="Low Demand"/>
    <x v="6"/>
  </r>
  <r>
    <n v="145"/>
    <d v="2011-01-07T00:00:00"/>
    <n v="1"/>
    <n v="0"/>
    <n v="1"/>
    <x v="7"/>
    <b v="0"/>
    <n v="5"/>
    <n v="1"/>
    <n v="0.2"/>
    <n v="0.21210000000000001"/>
    <n v="0.69"/>
    <n v="0.1343"/>
    <n v="8"/>
    <n v="76"/>
    <n v="84"/>
    <x v="1"/>
    <s v="Morning"/>
    <s v="Mild"/>
    <s v="Comfortable"/>
    <x v="0"/>
    <s v="AM Peak"/>
    <s v="Jan"/>
    <s v="2011-Jan"/>
    <s v="High Demand"/>
    <x v="6"/>
  </r>
  <r>
    <n v="146"/>
    <d v="2011-01-07T00:00:00"/>
    <n v="1"/>
    <n v="0"/>
    <n v="1"/>
    <x v="8"/>
    <b v="0"/>
    <n v="5"/>
    <n v="1"/>
    <n v="0.2"/>
    <n v="0.19700000000000001"/>
    <n v="0.51"/>
    <n v="0.25369999999999998"/>
    <n v="20"/>
    <n v="190"/>
    <n v="210"/>
    <x v="1"/>
    <s v="Morning"/>
    <s v="Mild"/>
    <s v="Comfortable"/>
    <x v="0"/>
    <s v="AM Peak"/>
    <s v="Jan"/>
    <s v="2011-Jan"/>
    <s v="High Demand"/>
    <x v="6"/>
  </r>
  <r>
    <n v="147"/>
    <d v="2011-01-07T00:00:00"/>
    <n v="1"/>
    <n v="0"/>
    <n v="1"/>
    <x v="9"/>
    <b v="0"/>
    <n v="5"/>
    <n v="1"/>
    <n v="0.2"/>
    <n v="0.18179999999999999"/>
    <n v="0.47"/>
    <n v="0.29849999999999999"/>
    <n v="9"/>
    <n v="125"/>
    <n v="134"/>
    <x v="1"/>
    <s v="Morning"/>
    <s v="Mild"/>
    <s v="Comfortable"/>
    <x v="0"/>
    <s v="AM Peak"/>
    <s v="Jan"/>
    <s v="2011-Jan"/>
    <s v="High Demand"/>
    <x v="6"/>
  </r>
  <r>
    <n v="148"/>
    <d v="2011-01-07T00:00:00"/>
    <n v="1"/>
    <n v="0"/>
    <n v="1"/>
    <x v="10"/>
    <b v="0"/>
    <n v="5"/>
    <n v="1"/>
    <n v="0.22"/>
    <n v="0.19700000000000001"/>
    <n v="0.37"/>
    <n v="0.32840000000000003"/>
    <n v="16"/>
    <n v="47"/>
    <n v="63"/>
    <x v="1"/>
    <s v="Morning"/>
    <s v="Hot"/>
    <s v="Comfortable"/>
    <x v="0"/>
    <s v="Off Peak"/>
    <s v="Jan"/>
    <s v="2011-Jan"/>
    <s v="High Demand"/>
    <x v="6"/>
  </r>
  <r>
    <n v="149"/>
    <d v="2011-01-07T00:00:00"/>
    <n v="1"/>
    <n v="0"/>
    <n v="1"/>
    <x v="11"/>
    <b v="0"/>
    <n v="5"/>
    <n v="2"/>
    <n v="0.2"/>
    <n v="0.19700000000000001"/>
    <n v="0.4"/>
    <n v="0.22389999999999999"/>
    <n v="19"/>
    <n v="48"/>
    <n v="67"/>
    <x v="1"/>
    <s v="Morning"/>
    <s v="Mild"/>
    <s v="Comfortable"/>
    <x v="1"/>
    <s v="Off Peak"/>
    <s v="Jan"/>
    <s v="2011-Jan"/>
    <s v="High Demand"/>
    <x v="6"/>
  </r>
  <r>
    <n v="150"/>
    <d v="2011-01-07T00:00:00"/>
    <n v="1"/>
    <n v="0"/>
    <n v="1"/>
    <x v="12"/>
    <b v="0"/>
    <n v="5"/>
    <n v="2"/>
    <n v="0.2"/>
    <n v="0.19700000000000001"/>
    <n v="0.37"/>
    <n v="0.25369999999999998"/>
    <n v="9"/>
    <n v="50"/>
    <n v="59"/>
    <x v="1"/>
    <s v="Afternoon"/>
    <s v="Mild"/>
    <s v="Comfortable"/>
    <x v="1"/>
    <s v="Off Peak"/>
    <s v="Jan"/>
    <s v="2011-Jan"/>
    <s v="High Demand"/>
    <x v="6"/>
  </r>
  <r>
    <n v="151"/>
    <d v="2011-01-07T00:00:00"/>
    <n v="1"/>
    <n v="0"/>
    <n v="1"/>
    <x v="13"/>
    <b v="0"/>
    <n v="5"/>
    <n v="2"/>
    <n v="0.2"/>
    <n v="0.18179999999999999"/>
    <n v="0.37"/>
    <n v="0.28360000000000002"/>
    <n v="9"/>
    <n v="64"/>
    <n v="73"/>
    <x v="1"/>
    <s v="Afternoon"/>
    <s v="Mild"/>
    <s v="Comfortable"/>
    <x v="1"/>
    <s v="Off Peak"/>
    <s v="Jan"/>
    <s v="2011-Jan"/>
    <s v="High Demand"/>
    <x v="6"/>
  </r>
  <r>
    <n v="152"/>
    <d v="2011-01-07T00:00:00"/>
    <n v="1"/>
    <n v="0"/>
    <n v="1"/>
    <x v="14"/>
    <b v="0"/>
    <n v="5"/>
    <n v="2"/>
    <n v="0.2"/>
    <n v="0.19700000000000001"/>
    <n v="0.4"/>
    <n v="0.25369999999999998"/>
    <n v="7"/>
    <n v="43"/>
    <n v="50"/>
    <x v="1"/>
    <s v="Afternoon"/>
    <s v="Mild"/>
    <s v="Comfortable"/>
    <x v="1"/>
    <s v="Off Peak"/>
    <s v="Jan"/>
    <s v="2011-Jan"/>
    <s v="Low Demand"/>
    <x v="6"/>
  </r>
  <r>
    <n v="153"/>
    <d v="2011-01-07T00:00:00"/>
    <n v="1"/>
    <n v="0"/>
    <n v="1"/>
    <x v="15"/>
    <b v="0"/>
    <n v="5"/>
    <n v="2"/>
    <n v="0.2"/>
    <n v="0.21210000000000001"/>
    <n v="0.37"/>
    <n v="0.16420000000000001"/>
    <n v="9"/>
    <n v="63"/>
    <n v="72"/>
    <x v="1"/>
    <s v="Afternoon"/>
    <s v="Mild"/>
    <s v="Comfortable"/>
    <x v="1"/>
    <s v="Off Peak"/>
    <s v="Jan"/>
    <s v="2011-Jan"/>
    <s v="High Demand"/>
    <x v="6"/>
  </r>
  <r>
    <n v="154"/>
    <d v="2011-01-07T00:00:00"/>
    <n v="1"/>
    <n v="0"/>
    <n v="1"/>
    <x v="16"/>
    <b v="0"/>
    <n v="5"/>
    <n v="2"/>
    <n v="0.2"/>
    <n v="0.21210000000000001"/>
    <n v="0.37"/>
    <n v="0.16420000000000001"/>
    <n v="5"/>
    <n v="82"/>
    <n v="87"/>
    <x v="1"/>
    <s v="Afternoon"/>
    <s v="Mild"/>
    <s v="Comfortable"/>
    <x v="1"/>
    <s v="Off Peak"/>
    <s v="Jan"/>
    <s v="2011-Jan"/>
    <s v="High Demand"/>
    <x v="6"/>
  </r>
  <r>
    <n v="155"/>
    <d v="2011-01-07T00:00:00"/>
    <n v="1"/>
    <n v="0"/>
    <n v="1"/>
    <x v="17"/>
    <b v="0"/>
    <n v="5"/>
    <n v="2"/>
    <n v="0.2"/>
    <n v="0.2576"/>
    <n v="0.37"/>
    <n v="0"/>
    <n v="9"/>
    <n v="178"/>
    <n v="187"/>
    <x v="1"/>
    <s v="Night"/>
    <s v="Mild"/>
    <s v="Comfortable"/>
    <x v="1"/>
    <s v="PM Peak"/>
    <s v="Jan"/>
    <s v="2011-Jan"/>
    <s v="High Demand"/>
    <x v="6"/>
  </r>
  <r>
    <n v="156"/>
    <d v="2011-01-07T00:00:00"/>
    <n v="1"/>
    <n v="0"/>
    <n v="1"/>
    <x v="18"/>
    <b v="0"/>
    <n v="5"/>
    <n v="1"/>
    <n v="0.2"/>
    <n v="0.2273"/>
    <n v="0.4"/>
    <n v="8.9599999999999999E-2"/>
    <n v="7"/>
    <n v="116"/>
    <n v="123"/>
    <x v="1"/>
    <s v="Night"/>
    <s v="Mild"/>
    <s v="Comfortable"/>
    <x v="0"/>
    <s v="PM Peak"/>
    <s v="Jan"/>
    <s v="2011-Jan"/>
    <s v="High Demand"/>
    <x v="6"/>
  </r>
  <r>
    <n v="157"/>
    <d v="2011-01-07T00:00:00"/>
    <n v="1"/>
    <n v="0"/>
    <n v="1"/>
    <x v="19"/>
    <b v="0"/>
    <n v="5"/>
    <n v="1"/>
    <n v="0.16"/>
    <n v="0.19700000000000001"/>
    <n v="0.55000000000000004"/>
    <n v="8.9599999999999999E-2"/>
    <n v="3"/>
    <n v="92"/>
    <n v="95"/>
    <x v="1"/>
    <s v="Night"/>
    <s v="Mild"/>
    <s v="Comfortable"/>
    <x v="0"/>
    <s v="PM Peak"/>
    <s v="Jan"/>
    <s v="2011-Jan"/>
    <s v="High Demand"/>
    <x v="6"/>
  </r>
  <r>
    <n v="158"/>
    <d v="2011-01-07T00:00:00"/>
    <n v="1"/>
    <n v="0"/>
    <n v="1"/>
    <x v="20"/>
    <b v="0"/>
    <n v="5"/>
    <n v="1"/>
    <n v="0.18"/>
    <n v="0.21210000000000001"/>
    <n v="0.47"/>
    <n v="0.1045"/>
    <n v="1"/>
    <n v="50"/>
    <n v="51"/>
    <x v="1"/>
    <s v="Night"/>
    <s v="Mild"/>
    <s v="Comfortable"/>
    <x v="0"/>
    <s v="Off Peak"/>
    <s v="Jan"/>
    <s v="2011-Jan"/>
    <s v="Low Demand"/>
    <x v="6"/>
  </r>
  <r>
    <n v="159"/>
    <d v="2011-01-07T00:00:00"/>
    <n v="1"/>
    <n v="0"/>
    <n v="1"/>
    <x v="21"/>
    <b v="0"/>
    <n v="5"/>
    <n v="1"/>
    <n v="0.18"/>
    <n v="0.19700000000000001"/>
    <n v="0.47"/>
    <n v="0.1343"/>
    <n v="0"/>
    <n v="39"/>
    <n v="39"/>
    <x v="1"/>
    <s v="Night"/>
    <s v="Mild"/>
    <s v="Comfortable"/>
    <x v="0"/>
    <s v="Off Peak"/>
    <s v="Jan"/>
    <s v="2011-Jan"/>
    <s v="Low Demand"/>
    <x v="6"/>
  </r>
  <r>
    <n v="160"/>
    <d v="2011-01-07T00:00:00"/>
    <n v="1"/>
    <n v="0"/>
    <n v="1"/>
    <x v="22"/>
    <b v="0"/>
    <n v="5"/>
    <n v="2"/>
    <n v="0.18"/>
    <n v="0.19700000000000001"/>
    <n v="0.43"/>
    <n v="0.16420000000000001"/>
    <n v="2"/>
    <n v="34"/>
    <n v="36"/>
    <x v="1"/>
    <s v="Night"/>
    <s v="Mild"/>
    <s v="Comfortable"/>
    <x v="1"/>
    <s v="Off Peak"/>
    <s v="Jan"/>
    <s v="2011-Jan"/>
    <s v="Low Demand"/>
    <x v="6"/>
  </r>
  <r>
    <n v="161"/>
    <d v="2011-01-07T00:00:00"/>
    <n v="1"/>
    <n v="0"/>
    <n v="1"/>
    <x v="23"/>
    <b v="0"/>
    <n v="5"/>
    <n v="2"/>
    <n v="0.18"/>
    <n v="0.19700000000000001"/>
    <n v="0.51"/>
    <n v="0.16420000000000001"/>
    <n v="1"/>
    <n v="14"/>
    <n v="15"/>
    <x v="1"/>
    <s v="Night"/>
    <s v="Mild"/>
    <s v="Comfortable"/>
    <x v="1"/>
    <s v="Off Peak"/>
    <s v="Jan"/>
    <s v="2011-Jan"/>
    <s v="Low Demand"/>
    <x v="6"/>
  </r>
  <r>
    <n v="162"/>
    <d v="2011-01-08T00:00:00"/>
    <n v="1"/>
    <n v="0"/>
    <n v="1"/>
    <x v="0"/>
    <b v="0"/>
    <n v="6"/>
    <n v="2"/>
    <n v="0.18"/>
    <n v="0.19700000000000001"/>
    <n v="0.51"/>
    <n v="0.16420000000000001"/>
    <n v="1"/>
    <n v="24"/>
    <n v="25"/>
    <x v="0"/>
    <s v="Late Night"/>
    <s v="Mild"/>
    <s v="Comfortable"/>
    <x v="1"/>
    <s v="Off Peak"/>
    <s v="Jan"/>
    <s v="2011-Jan"/>
    <s v="Low Demand"/>
    <x v="0"/>
  </r>
  <r>
    <n v="163"/>
    <d v="2011-01-08T00:00:00"/>
    <n v="1"/>
    <n v="0"/>
    <n v="1"/>
    <x v="1"/>
    <b v="0"/>
    <n v="6"/>
    <n v="2"/>
    <n v="0.18"/>
    <n v="0.21210000000000001"/>
    <n v="0.55000000000000004"/>
    <n v="8.9599999999999999E-2"/>
    <n v="1"/>
    <n v="15"/>
    <n v="16"/>
    <x v="0"/>
    <s v="Late Night"/>
    <s v="Mild"/>
    <s v="Comfortable"/>
    <x v="1"/>
    <s v="Off Peak"/>
    <s v="Jan"/>
    <s v="2011-Jan"/>
    <s v="Low Demand"/>
    <x v="0"/>
  </r>
  <r>
    <n v="164"/>
    <d v="2011-01-08T00:00:00"/>
    <n v="1"/>
    <n v="0"/>
    <n v="1"/>
    <x v="2"/>
    <b v="0"/>
    <n v="6"/>
    <n v="2"/>
    <n v="0.18"/>
    <n v="0.2424"/>
    <n v="0.55000000000000004"/>
    <n v="0"/>
    <n v="3"/>
    <n v="13"/>
    <n v="16"/>
    <x v="0"/>
    <s v="Late Night"/>
    <s v="Mild"/>
    <s v="Comfortable"/>
    <x v="1"/>
    <s v="Off Peak"/>
    <s v="Jan"/>
    <s v="2011-Jan"/>
    <s v="Low Demand"/>
    <x v="0"/>
  </r>
  <r>
    <n v="165"/>
    <d v="2011-01-08T00:00:00"/>
    <n v="1"/>
    <n v="0"/>
    <n v="1"/>
    <x v="3"/>
    <b v="0"/>
    <n v="6"/>
    <n v="3"/>
    <n v="0.18"/>
    <n v="0.19700000000000001"/>
    <n v="0.55000000000000004"/>
    <n v="0.16420000000000001"/>
    <n v="0"/>
    <n v="7"/>
    <n v="7"/>
    <x v="0"/>
    <s v="Late Night"/>
    <s v="Mild"/>
    <s v="Comfortable"/>
    <x v="2"/>
    <s v="Off Peak"/>
    <s v="Jan"/>
    <s v="2011-Jan"/>
    <s v="Low Demand"/>
    <x v="0"/>
  </r>
  <r>
    <n v="166"/>
    <d v="2011-01-08T00:00:00"/>
    <n v="1"/>
    <n v="0"/>
    <n v="1"/>
    <x v="4"/>
    <b v="0"/>
    <n v="6"/>
    <n v="3"/>
    <n v="0.18"/>
    <n v="0.19700000000000001"/>
    <n v="0.55000000000000004"/>
    <n v="0.16420000000000001"/>
    <n v="0"/>
    <n v="1"/>
    <n v="1"/>
    <x v="0"/>
    <s v="Late Night"/>
    <s v="Mild"/>
    <s v="Comfortable"/>
    <x v="2"/>
    <s v="Off Peak"/>
    <s v="Jan"/>
    <s v="2011-Jan"/>
    <s v="Low Demand"/>
    <x v="0"/>
  </r>
  <r>
    <n v="167"/>
    <d v="2011-01-08T00:00:00"/>
    <n v="1"/>
    <n v="0"/>
    <n v="1"/>
    <x v="5"/>
    <b v="0"/>
    <n v="6"/>
    <n v="2"/>
    <n v="0.16"/>
    <n v="0.16669999999999999"/>
    <n v="0.74"/>
    <n v="0.16420000000000001"/>
    <n v="0"/>
    <n v="5"/>
    <n v="5"/>
    <x v="0"/>
    <s v="Late Night"/>
    <s v="Mild"/>
    <s v="Comfortable"/>
    <x v="1"/>
    <s v="Off Peak"/>
    <s v="Jan"/>
    <s v="2011-Jan"/>
    <s v="Low Demand"/>
    <x v="0"/>
  </r>
  <r>
    <n v="168"/>
    <d v="2011-01-08T00:00:00"/>
    <n v="1"/>
    <n v="0"/>
    <n v="1"/>
    <x v="6"/>
    <b v="0"/>
    <n v="6"/>
    <n v="2"/>
    <n v="0.16"/>
    <n v="0.16669999999999999"/>
    <n v="0.74"/>
    <n v="0.16420000000000001"/>
    <n v="0"/>
    <n v="2"/>
    <n v="2"/>
    <x v="0"/>
    <s v="Morning"/>
    <s v="Mild"/>
    <s v="Comfortable"/>
    <x v="1"/>
    <s v="Off Peak"/>
    <s v="Jan"/>
    <s v="2011-Jan"/>
    <s v="Low Demand"/>
    <x v="0"/>
  </r>
  <r>
    <n v="169"/>
    <d v="2011-01-08T00:00:00"/>
    <n v="1"/>
    <n v="0"/>
    <n v="1"/>
    <x v="7"/>
    <b v="0"/>
    <n v="6"/>
    <n v="2"/>
    <n v="0.16"/>
    <n v="0.18179999999999999"/>
    <n v="0.74"/>
    <n v="0.1045"/>
    <n v="1"/>
    <n v="8"/>
    <n v="9"/>
    <x v="0"/>
    <s v="Morning"/>
    <s v="Mild"/>
    <s v="Comfortable"/>
    <x v="1"/>
    <s v="AM Peak"/>
    <s v="Jan"/>
    <s v="2011-Jan"/>
    <s v="Low Demand"/>
    <x v="0"/>
  </r>
  <r>
    <n v="170"/>
    <d v="2011-01-08T00:00:00"/>
    <n v="1"/>
    <n v="0"/>
    <n v="1"/>
    <x v="8"/>
    <b v="0"/>
    <n v="6"/>
    <n v="3"/>
    <n v="0.16"/>
    <n v="0.18179999999999999"/>
    <n v="0.93"/>
    <n v="0.1045"/>
    <n v="0"/>
    <n v="15"/>
    <n v="15"/>
    <x v="0"/>
    <s v="Morning"/>
    <s v="Mild"/>
    <s v="Humid"/>
    <x v="2"/>
    <s v="AM Peak"/>
    <s v="Jan"/>
    <s v="2011-Jan"/>
    <s v="Low Demand"/>
    <x v="0"/>
  </r>
  <r>
    <n v="171"/>
    <d v="2011-01-08T00:00:00"/>
    <n v="1"/>
    <n v="0"/>
    <n v="1"/>
    <x v="9"/>
    <b v="0"/>
    <n v="6"/>
    <n v="3"/>
    <n v="0.16"/>
    <n v="0.18179999999999999"/>
    <n v="0.93"/>
    <n v="0.1045"/>
    <n v="0"/>
    <n v="20"/>
    <n v="20"/>
    <x v="0"/>
    <s v="Morning"/>
    <s v="Mild"/>
    <s v="Humid"/>
    <x v="2"/>
    <s v="AM Peak"/>
    <s v="Jan"/>
    <s v="2011-Jan"/>
    <s v="Low Demand"/>
    <x v="0"/>
  </r>
  <r>
    <n v="172"/>
    <d v="2011-01-08T00:00:00"/>
    <n v="1"/>
    <n v="0"/>
    <n v="1"/>
    <x v="10"/>
    <b v="0"/>
    <n v="6"/>
    <n v="2"/>
    <n v="0.18"/>
    <n v="0.19700000000000001"/>
    <n v="0.8"/>
    <n v="0.16420000000000001"/>
    <n v="5"/>
    <n v="56"/>
    <n v="61"/>
    <x v="0"/>
    <s v="Morning"/>
    <s v="Mild"/>
    <s v="Comfortable"/>
    <x v="1"/>
    <s v="Off Peak"/>
    <s v="Jan"/>
    <s v="2011-Jan"/>
    <s v="High Demand"/>
    <x v="0"/>
  </r>
  <r>
    <n v="173"/>
    <d v="2011-01-08T00:00:00"/>
    <n v="1"/>
    <n v="0"/>
    <n v="1"/>
    <x v="11"/>
    <b v="0"/>
    <n v="6"/>
    <n v="2"/>
    <n v="0.2"/>
    <n v="0.18179999999999999"/>
    <n v="0.69"/>
    <n v="0.3881"/>
    <n v="2"/>
    <n v="60"/>
    <n v="62"/>
    <x v="0"/>
    <s v="Morning"/>
    <s v="Mild"/>
    <s v="Comfortable"/>
    <x v="1"/>
    <s v="Off Peak"/>
    <s v="Jan"/>
    <s v="2011-Jan"/>
    <s v="High Demand"/>
    <x v="0"/>
  </r>
  <r>
    <n v="174"/>
    <d v="2011-01-08T00:00:00"/>
    <n v="1"/>
    <n v="0"/>
    <n v="1"/>
    <x v="12"/>
    <b v="0"/>
    <n v="6"/>
    <n v="2"/>
    <n v="0.2"/>
    <n v="0.18179999999999999"/>
    <n v="0.59"/>
    <n v="0.35820000000000002"/>
    <n v="8"/>
    <n v="90"/>
    <n v="98"/>
    <x v="0"/>
    <s v="Afternoon"/>
    <s v="Mild"/>
    <s v="Comfortable"/>
    <x v="1"/>
    <s v="Off Peak"/>
    <s v="Jan"/>
    <s v="2011-Jan"/>
    <s v="High Demand"/>
    <x v="0"/>
  </r>
  <r>
    <n v="175"/>
    <d v="2011-01-08T00:00:00"/>
    <n v="1"/>
    <n v="0"/>
    <n v="1"/>
    <x v="13"/>
    <b v="0"/>
    <n v="6"/>
    <n v="1"/>
    <n v="0.2"/>
    <n v="0.18179999999999999"/>
    <n v="0.44"/>
    <n v="0.32840000000000003"/>
    <n v="7"/>
    <n v="95"/>
    <n v="102"/>
    <x v="0"/>
    <s v="Afternoon"/>
    <s v="Mild"/>
    <s v="Comfortable"/>
    <x v="0"/>
    <s v="Off Peak"/>
    <s v="Jan"/>
    <s v="2011-Jan"/>
    <s v="High Demand"/>
    <x v="0"/>
  </r>
  <r>
    <n v="176"/>
    <d v="2011-01-08T00:00:00"/>
    <n v="1"/>
    <n v="0"/>
    <n v="1"/>
    <x v="14"/>
    <b v="0"/>
    <n v="6"/>
    <n v="1"/>
    <n v="0.2"/>
    <n v="0.16669999999999999"/>
    <n v="0.32"/>
    <n v="0.49249999999999999"/>
    <n v="12"/>
    <n v="83"/>
    <n v="95"/>
    <x v="0"/>
    <s v="Afternoon"/>
    <s v="Mild"/>
    <s v="Dry"/>
    <x v="0"/>
    <s v="Off Peak"/>
    <s v="Jan"/>
    <s v="2011-Jan"/>
    <s v="High Demand"/>
    <x v="0"/>
  </r>
  <r>
    <n v="177"/>
    <d v="2011-01-08T00:00:00"/>
    <n v="1"/>
    <n v="0"/>
    <n v="1"/>
    <x v="15"/>
    <b v="0"/>
    <n v="6"/>
    <n v="1"/>
    <n v="0.2"/>
    <n v="0.16669999999999999"/>
    <n v="0.32"/>
    <n v="0.44779999999999998"/>
    <n v="5"/>
    <n v="69"/>
    <n v="74"/>
    <x v="0"/>
    <s v="Afternoon"/>
    <s v="Mild"/>
    <s v="Dry"/>
    <x v="0"/>
    <s v="Off Peak"/>
    <s v="Jan"/>
    <s v="2011-Jan"/>
    <s v="High Demand"/>
    <x v="0"/>
  </r>
  <r>
    <n v="178"/>
    <d v="2011-01-08T00:00:00"/>
    <n v="1"/>
    <n v="0"/>
    <n v="1"/>
    <x v="16"/>
    <b v="0"/>
    <n v="6"/>
    <n v="1"/>
    <n v="0.18"/>
    <n v="0.13639999999999999"/>
    <n v="0.28999999999999998"/>
    <n v="0.44779999999999998"/>
    <n v="8"/>
    <n v="68"/>
    <n v="76"/>
    <x v="0"/>
    <s v="Afternoon"/>
    <s v="Mild"/>
    <s v="Dry"/>
    <x v="0"/>
    <s v="Off Peak"/>
    <s v="Jan"/>
    <s v="2011-Jan"/>
    <s v="High Demand"/>
    <x v="0"/>
  </r>
  <r>
    <n v="179"/>
    <d v="2011-01-08T00:00:00"/>
    <n v="1"/>
    <n v="0"/>
    <n v="1"/>
    <x v="17"/>
    <b v="0"/>
    <n v="6"/>
    <n v="1"/>
    <n v="0.16"/>
    <n v="0.1212"/>
    <n v="0.37"/>
    <n v="0.55220000000000002"/>
    <n v="5"/>
    <n v="64"/>
    <n v="69"/>
    <x v="0"/>
    <s v="Night"/>
    <s v="Mild"/>
    <s v="Comfortable"/>
    <x v="0"/>
    <s v="PM Peak"/>
    <s v="Jan"/>
    <s v="2011-Jan"/>
    <s v="High Demand"/>
    <x v="0"/>
  </r>
  <r>
    <n v="180"/>
    <d v="2011-01-08T00:00:00"/>
    <n v="1"/>
    <n v="0"/>
    <n v="1"/>
    <x v="18"/>
    <b v="0"/>
    <n v="6"/>
    <n v="1"/>
    <n v="0.14000000000000001"/>
    <n v="0.1212"/>
    <n v="0.39"/>
    <n v="0.29849999999999999"/>
    <n v="3"/>
    <n v="52"/>
    <n v="55"/>
    <x v="0"/>
    <s v="Night"/>
    <s v="Mild"/>
    <s v="Comfortable"/>
    <x v="0"/>
    <s v="PM Peak"/>
    <s v="Jan"/>
    <s v="2011-Jan"/>
    <s v="Low Demand"/>
    <x v="0"/>
  </r>
  <r>
    <n v="181"/>
    <d v="2011-01-08T00:00:00"/>
    <n v="1"/>
    <n v="0"/>
    <n v="1"/>
    <x v="19"/>
    <b v="0"/>
    <n v="6"/>
    <n v="1"/>
    <n v="0.14000000000000001"/>
    <n v="0.1212"/>
    <n v="0.36"/>
    <n v="0.25369999999999998"/>
    <n v="4"/>
    <n v="26"/>
    <n v="30"/>
    <x v="0"/>
    <s v="Night"/>
    <s v="Mild"/>
    <s v="Comfortable"/>
    <x v="0"/>
    <s v="PM Peak"/>
    <s v="Jan"/>
    <s v="2011-Jan"/>
    <s v="Low Demand"/>
    <x v="0"/>
  </r>
  <r>
    <n v="182"/>
    <d v="2011-01-08T00:00:00"/>
    <n v="1"/>
    <n v="0"/>
    <n v="1"/>
    <x v="20"/>
    <b v="0"/>
    <n v="6"/>
    <n v="1"/>
    <n v="0.12"/>
    <n v="0.1212"/>
    <n v="0.36"/>
    <n v="0.25369999999999998"/>
    <n v="0"/>
    <n v="28"/>
    <n v="28"/>
    <x v="0"/>
    <s v="Night"/>
    <s v="Mild"/>
    <s v="Comfortable"/>
    <x v="0"/>
    <s v="Off Peak"/>
    <s v="Jan"/>
    <s v="2011-Jan"/>
    <s v="Low Demand"/>
    <x v="0"/>
  </r>
  <r>
    <n v="183"/>
    <d v="2011-01-08T00:00:00"/>
    <n v="1"/>
    <n v="0"/>
    <n v="1"/>
    <x v="21"/>
    <b v="0"/>
    <n v="6"/>
    <n v="1"/>
    <n v="0.12"/>
    <n v="0.1061"/>
    <n v="0.39"/>
    <n v="0.35820000000000002"/>
    <n v="2"/>
    <n v="35"/>
    <n v="37"/>
    <x v="0"/>
    <s v="Night"/>
    <s v="Mild"/>
    <s v="Comfortable"/>
    <x v="0"/>
    <s v="Off Peak"/>
    <s v="Jan"/>
    <s v="2011-Jan"/>
    <s v="Low Demand"/>
    <x v="0"/>
  </r>
  <r>
    <n v="184"/>
    <d v="2011-01-08T00:00:00"/>
    <n v="1"/>
    <n v="0"/>
    <n v="1"/>
    <x v="22"/>
    <b v="0"/>
    <n v="6"/>
    <n v="1"/>
    <n v="0.12"/>
    <n v="0.1061"/>
    <n v="0.36"/>
    <n v="0.3881"/>
    <n v="1"/>
    <n v="33"/>
    <n v="34"/>
    <x v="0"/>
    <s v="Night"/>
    <s v="Mild"/>
    <s v="Comfortable"/>
    <x v="0"/>
    <s v="Off Peak"/>
    <s v="Jan"/>
    <s v="2011-Jan"/>
    <s v="Low Demand"/>
    <x v="0"/>
  </r>
  <r>
    <n v="185"/>
    <d v="2011-01-08T00:00:00"/>
    <n v="1"/>
    <n v="0"/>
    <n v="1"/>
    <x v="23"/>
    <b v="0"/>
    <n v="6"/>
    <n v="1"/>
    <n v="0.1"/>
    <n v="6.0600000000000001E-2"/>
    <n v="0.39"/>
    <n v="0.44779999999999998"/>
    <n v="0"/>
    <n v="22"/>
    <n v="22"/>
    <x v="0"/>
    <s v="Night"/>
    <s v="Cold"/>
    <s v="Comfortable"/>
    <x v="0"/>
    <s v="Off Peak"/>
    <s v="Jan"/>
    <s v="2011-Jan"/>
    <s v="Low Demand"/>
    <x v="0"/>
  </r>
  <r>
    <n v="186"/>
    <d v="2011-01-09T00:00:00"/>
    <n v="1"/>
    <n v="0"/>
    <n v="1"/>
    <x v="0"/>
    <b v="0"/>
    <n v="0"/>
    <n v="1"/>
    <n v="0.1"/>
    <n v="7.5800000000000006E-2"/>
    <n v="0.42"/>
    <n v="0.3881"/>
    <n v="1"/>
    <n v="24"/>
    <n v="25"/>
    <x v="0"/>
    <s v="Late Night"/>
    <s v="Cold"/>
    <s v="Comfortable"/>
    <x v="0"/>
    <s v="Off Peak"/>
    <s v="Jan"/>
    <s v="2011-Jan"/>
    <s v="Low Demand"/>
    <x v="1"/>
  </r>
  <r>
    <n v="187"/>
    <d v="2011-01-09T00:00:00"/>
    <n v="1"/>
    <n v="0"/>
    <n v="1"/>
    <x v="1"/>
    <b v="0"/>
    <n v="0"/>
    <n v="1"/>
    <n v="0.1"/>
    <n v="6.0600000000000001E-2"/>
    <n v="0.42"/>
    <n v="0.4627"/>
    <n v="0"/>
    <n v="12"/>
    <n v="12"/>
    <x v="0"/>
    <s v="Late Night"/>
    <s v="Cold"/>
    <s v="Comfortable"/>
    <x v="0"/>
    <s v="Off Peak"/>
    <s v="Jan"/>
    <s v="2011-Jan"/>
    <s v="Low Demand"/>
    <x v="1"/>
  </r>
  <r>
    <n v="188"/>
    <d v="2011-01-09T00:00:00"/>
    <n v="1"/>
    <n v="0"/>
    <n v="1"/>
    <x v="2"/>
    <b v="0"/>
    <n v="0"/>
    <n v="1"/>
    <n v="0.1"/>
    <n v="6.0600000000000001E-2"/>
    <n v="0.46"/>
    <n v="0.4627"/>
    <n v="0"/>
    <n v="11"/>
    <n v="11"/>
    <x v="0"/>
    <s v="Late Night"/>
    <s v="Cold"/>
    <s v="Comfortable"/>
    <x v="0"/>
    <s v="Off Peak"/>
    <s v="Jan"/>
    <s v="2011-Jan"/>
    <s v="Low Demand"/>
    <x v="1"/>
  </r>
  <r>
    <n v="189"/>
    <d v="2011-01-09T00:00:00"/>
    <n v="1"/>
    <n v="0"/>
    <n v="1"/>
    <x v="3"/>
    <b v="0"/>
    <n v="0"/>
    <n v="1"/>
    <n v="0.1"/>
    <n v="7.5800000000000006E-2"/>
    <n v="0.46"/>
    <n v="0.41789999999999999"/>
    <n v="0"/>
    <n v="4"/>
    <n v="4"/>
    <x v="0"/>
    <s v="Late Night"/>
    <s v="Cold"/>
    <s v="Comfortable"/>
    <x v="0"/>
    <s v="Off Peak"/>
    <s v="Jan"/>
    <s v="2011-Jan"/>
    <s v="Low Demand"/>
    <x v="1"/>
  </r>
  <r>
    <n v="190"/>
    <d v="2011-01-09T00:00:00"/>
    <n v="1"/>
    <n v="0"/>
    <n v="1"/>
    <x v="4"/>
    <b v="0"/>
    <n v="0"/>
    <n v="1"/>
    <n v="0.08"/>
    <n v="9.0899999999999995E-2"/>
    <n v="0.53"/>
    <n v="0.19400000000000001"/>
    <n v="0"/>
    <n v="1"/>
    <n v="1"/>
    <x v="0"/>
    <s v="Late Night"/>
    <s v="Cold"/>
    <s v="Comfortable"/>
    <x v="0"/>
    <s v="Off Peak"/>
    <s v="Jan"/>
    <s v="2011-Jan"/>
    <s v="Low Demand"/>
    <x v="1"/>
  </r>
  <r>
    <n v="191"/>
    <d v="2011-01-09T00:00:00"/>
    <n v="1"/>
    <n v="0"/>
    <n v="1"/>
    <x v="5"/>
    <b v="0"/>
    <n v="0"/>
    <n v="1"/>
    <n v="0.08"/>
    <n v="9.0899999999999995E-2"/>
    <n v="0.53"/>
    <n v="0.19400000000000001"/>
    <n v="0"/>
    <n v="1"/>
    <n v="1"/>
    <x v="0"/>
    <s v="Late Night"/>
    <s v="Cold"/>
    <s v="Comfortable"/>
    <x v="0"/>
    <s v="Off Peak"/>
    <s v="Jan"/>
    <s v="2011-Jan"/>
    <s v="Low Demand"/>
    <x v="1"/>
  </r>
  <r>
    <n v="192"/>
    <d v="2011-01-09T00:00:00"/>
    <n v="1"/>
    <n v="0"/>
    <n v="1"/>
    <x v="6"/>
    <b v="0"/>
    <n v="0"/>
    <n v="1"/>
    <n v="0.1"/>
    <n v="9.0899999999999995E-2"/>
    <n v="0.49"/>
    <n v="0.28360000000000002"/>
    <n v="0"/>
    <n v="1"/>
    <n v="1"/>
    <x v="0"/>
    <s v="Morning"/>
    <s v="Cold"/>
    <s v="Comfortable"/>
    <x v="0"/>
    <s v="Off Peak"/>
    <s v="Jan"/>
    <s v="2011-Jan"/>
    <s v="Low Demand"/>
    <x v="1"/>
  </r>
  <r>
    <n v="193"/>
    <d v="2011-01-09T00:00:00"/>
    <n v="1"/>
    <n v="0"/>
    <n v="1"/>
    <x v="7"/>
    <b v="0"/>
    <n v="0"/>
    <n v="1"/>
    <n v="0.08"/>
    <n v="9.0899999999999995E-2"/>
    <n v="0.53"/>
    <n v="0.19400000000000001"/>
    <n v="1"/>
    <n v="5"/>
    <n v="6"/>
    <x v="0"/>
    <s v="Morning"/>
    <s v="Cold"/>
    <s v="Comfortable"/>
    <x v="0"/>
    <s v="AM Peak"/>
    <s v="Jan"/>
    <s v="2011-Jan"/>
    <s v="Low Demand"/>
    <x v="1"/>
  </r>
  <r>
    <n v="194"/>
    <d v="2011-01-09T00:00:00"/>
    <n v="1"/>
    <n v="0"/>
    <n v="1"/>
    <x v="8"/>
    <b v="0"/>
    <n v="0"/>
    <n v="1"/>
    <n v="0.1"/>
    <n v="9.0899999999999995E-2"/>
    <n v="0.49"/>
    <n v="0.28360000000000002"/>
    <n v="0"/>
    <n v="10"/>
    <n v="10"/>
    <x v="0"/>
    <s v="Morning"/>
    <s v="Cold"/>
    <s v="Comfortable"/>
    <x v="0"/>
    <s v="AM Peak"/>
    <s v="Jan"/>
    <s v="2011-Jan"/>
    <s v="Low Demand"/>
    <x v="1"/>
  </r>
  <r>
    <n v="195"/>
    <d v="2011-01-09T00:00:00"/>
    <n v="1"/>
    <n v="0"/>
    <n v="1"/>
    <x v="9"/>
    <b v="0"/>
    <n v="0"/>
    <n v="1"/>
    <n v="0.12"/>
    <n v="7.5800000000000006E-2"/>
    <n v="0.46"/>
    <n v="0.52239999999999998"/>
    <n v="0"/>
    <n v="19"/>
    <n v="19"/>
    <x v="0"/>
    <s v="Morning"/>
    <s v="Mild"/>
    <s v="Comfortable"/>
    <x v="0"/>
    <s v="AM Peak"/>
    <s v="Jan"/>
    <s v="2011-Jan"/>
    <s v="Low Demand"/>
    <x v="1"/>
  </r>
  <r>
    <n v="196"/>
    <d v="2011-01-09T00:00:00"/>
    <n v="1"/>
    <n v="0"/>
    <n v="1"/>
    <x v="10"/>
    <b v="0"/>
    <n v="0"/>
    <n v="1"/>
    <n v="0.14000000000000001"/>
    <n v="0.1061"/>
    <n v="0.43"/>
    <n v="0.3881"/>
    <n v="0"/>
    <n v="49"/>
    <n v="49"/>
    <x v="0"/>
    <s v="Morning"/>
    <s v="Mild"/>
    <s v="Comfortable"/>
    <x v="0"/>
    <s v="Off Peak"/>
    <s v="Jan"/>
    <s v="2011-Jan"/>
    <s v="Low Demand"/>
    <x v="1"/>
  </r>
  <r>
    <n v="197"/>
    <d v="2011-01-09T00:00:00"/>
    <n v="1"/>
    <n v="0"/>
    <n v="1"/>
    <x v="11"/>
    <b v="0"/>
    <n v="0"/>
    <n v="1"/>
    <n v="0.16"/>
    <n v="0.1212"/>
    <n v="0.4"/>
    <n v="0.52239999999999998"/>
    <n v="2"/>
    <n v="47"/>
    <n v="49"/>
    <x v="0"/>
    <s v="Morning"/>
    <s v="Mild"/>
    <s v="Comfortable"/>
    <x v="0"/>
    <s v="Off Peak"/>
    <s v="Jan"/>
    <s v="2011-Jan"/>
    <s v="Low Demand"/>
    <x v="1"/>
  </r>
  <r>
    <n v="198"/>
    <d v="2011-01-09T00:00:00"/>
    <n v="1"/>
    <n v="0"/>
    <n v="1"/>
    <x v="12"/>
    <b v="0"/>
    <n v="0"/>
    <n v="1"/>
    <n v="0.18"/>
    <n v="0.13639999999999999"/>
    <n v="0.37"/>
    <n v="0.44779999999999998"/>
    <n v="4"/>
    <n v="79"/>
    <n v="83"/>
    <x v="0"/>
    <s v="Afternoon"/>
    <s v="Mild"/>
    <s v="Comfortable"/>
    <x v="0"/>
    <s v="Off Peak"/>
    <s v="Jan"/>
    <s v="2011-Jan"/>
    <s v="High Demand"/>
    <x v="1"/>
  </r>
  <r>
    <n v="199"/>
    <d v="2011-01-09T00:00:00"/>
    <n v="1"/>
    <n v="0"/>
    <n v="1"/>
    <x v="13"/>
    <b v="0"/>
    <n v="0"/>
    <n v="1"/>
    <n v="0.2"/>
    <n v="0.16669999999999999"/>
    <n v="0.34"/>
    <n v="0.44779999999999998"/>
    <n v="6"/>
    <n v="69"/>
    <n v="75"/>
    <x v="0"/>
    <s v="Afternoon"/>
    <s v="Mild"/>
    <s v="Dry"/>
    <x v="0"/>
    <s v="Off Peak"/>
    <s v="Jan"/>
    <s v="2011-Jan"/>
    <s v="High Demand"/>
    <x v="1"/>
  </r>
  <r>
    <n v="200"/>
    <d v="2011-01-09T00:00:00"/>
    <n v="1"/>
    <n v="0"/>
    <n v="1"/>
    <x v="14"/>
    <b v="0"/>
    <n v="0"/>
    <n v="1"/>
    <n v="0.22"/>
    <n v="0.18179999999999999"/>
    <n v="0.32"/>
    <n v="0.4627"/>
    <n v="8"/>
    <n v="64"/>
    <n v="72"/>
    <x v="0"/>
    <s v="Afternoon"/>
    <s v="Hot"/>
    <s v="Dry"/>
    <x v="0"/>
    <s v="Off Peak"/>
    <s v="Jan"/>
    <s v="2011-Jan"/>
    <s v="High Demand"/>
    <x v="1"/>
  </r>
  <r>
    <n v="201"/>
    <d v="2011-01-09T00:00:00"/>
    <n v="1"/>
    <n v="0"/>
    <n v="1"/>
    <x v="15"/>
    <b v="0"/>
    <n v="0"/>
    <n v="1"/>
    <n v="0.22"/>
    <n v="0.19700000000000001"/>
    <n v="0.35"/>
    <n v="0.35820000000000002"/>
    <n v="5"/>
    <n v="77"/>
    <n v="82"/>
    <x v="0"/>
    <s v="Afternoon"/>
    <s v="Hot"/>
    <s v="Dry"/>
    <x v="0"/>
    <s v="Off Peak"/>
    <s v="Jan"/>
    <s v="2011-Jan"/>
    <s v="High Demand"/>
    <x v="1"/>
  </r>
  <r>
    <n v="202"/>
    <d v="2011-01-09T00:00:00"/>
    <n v="1"/>
    <n v="0"/>
    <n v="1"/>
    <x v="16"/>
    <b v="0"/>
    <n v="0"/>
    <n v="1"/>
    <n v="0.2"/>
    <n v="0.16669999999999999"/>
    <n v="0.34"/>
    <n v="0.44779999999999998"/>
    <n v="13"/>
    <n v="79"/>
    <n v="92"/>
    <x v="0"/>
    <s v="Afternoon"/>
    <s v="Mild"/>
    <s v="Dry"/>
    <x v="0"/>
    <s v="Off Peak"/>
    <s v="Jan"/>
    <s v="2011-Jan"/>
    <s v="High Demand"/>
    <x v="1"/>
  </r>
  <r>
    <n v="203"/>
    <d v="2011-01-09T00:00:00"/>
    <n v="1"/>
    <n v="0"/>
    <n v="1"/>
    <x v="17"/>
    <b v="0"/>
    <n v="0"/>
    <n v="1"/>
    <n v="0.18"/>
    <n v="0.1515"/>
    <n v="0.37"/>
    <n v="0.3881"/>
    <n v="3"/>
    <n v="59"/>
    <n v="62"/>
    <x v="0"/>
    <s v="Night"/>
    <s v="Mild"/>
    <s v="Comfortable"/>
    <x v="0"/>
    <s v="PM Peak"/>
    <s v="Jan"/>
    <s v="2011-Jan"/>
    <s v="High Demand"/>
    <x v="1"/>
  </r>
  <r>
    <n v="204"/>
    <d v="2011-01-09T00:00:00"/>
    <n v="1"/>
    <n v="0"/>
    <n v="1"/>
    <x v="18"/>
    <b v="0"/>
    <n v="0"/>
    <n v="1"/>
    <n v="0.16"/>
    <n v="0.13639999999999999"/>
    <n v="0.4"/>
    <n v="0.32840000000000003"/>
    <n v="4"/>
    <n v="44"/>
    <n v="48"/>
    <x v="0"/>
    <s v="Night"/>
    <s v="Mild"/>
    <s v="Comfortable"/>
    <x v="0"/>
    <s v="PM Peak"/>
    <s v="Jan"/>
    <s v="2011-Jan"/>
    <s v="Low Demand"/>
    <x v="1"/>
  </r>
  <r>
    <n v="205"/>
    <d v="2011-01-09T00:00:00"/>
    <n v="1"/>
    <n v="0"/>
    <n v="1"/>
    <x v="19"/>
    <b v="0"/>
    <n v="0"/>
    <n v="1"/>
    <n v="0.16"/>
    <n v="0.13639999999999999"/>
    <n v="0.43"/>
    <n v="0.32840000000000003"/>
    <n v="1"/>
    <n v="40"/>
    <n v="41"/>
    <x v="0"/>
    <s v="Night"/>
    <s v="Mild"/>
    <s v="Comfortable"/>
    <x v="0"/>
    <s v="PM Peak"/>
    <s v="Jan"/>
    <s v="2011-Jan"/>
    <s v="Low Demand"/>
    <x v="1"/>
  </r>
  <r>
    <n v="206"/>
    <d v="2011-01-09T00:00:00"/>
    <n v="1"/>
    <n v="0"/>
    <n v="1"/>
    <x v="20"/>
    <b v="0"/>
    <n v="0"/>
    <n v="1"/>
    <n v="0.14000000000000001"/>
    <n v="0.1212"/>
    <n v="0.46"/>
    <n v="0.25369999999999998"/>
    <n v="0"/>
    <n v="38"/>
    <n v="38"/>
    <x v="0"/>
    <s v="Night"/>
    <s v="Mild"/>
    <s v="Comfortable"/>
    <x v="0"/>
    <s v="Off Peak"/>
    <s v="Jan"/>
    <s v="2011-Jan"/>
    <s v="Low Demand"/>
    <x v="1"/>
  </r>
  <r>
    <n v="207"/>
    <d v="2011-01-09T00:00:00"/>
    <n v="1"/>
    <n v="0"/>
    <n v="1"/>
    <x v="21"/>
    <b v="0"/>
    <n v="0"/>
    <n v="1"/>
    <n v="0.14000000000000001"/>
    <n v="0.1061"/>
    <n v="0.46"/>
    <n v="0.41789999999999999"/>
    <n v="1"/>
    <n v="19"/>
    <n v="20"/>
    <x v="0"/>
    <s v="Night"/>
    <s v="Mild"/>
    <s v="Comfortable"/>
    <x v="0"/>
    <s v="Off Peak"/>
    <s v="Jan"/>
    <s v="2011-Jan"/>
    <s v="Low Demand"/>
    <x v="1"/>
  </r>
  <r>
    <n v="208"/>
    <d v="2011-01-09T00:00:00"/>
    <n v="1"/>
    <n v="0"/>
    <n v="1"/>
    <x v="22"/>
    <b v="0"/>
    <n v="0"/>
    <n v="1"/>
    <n v="0.14000000000000001"/>
    <n v="0.1212"/>
    <n v="0.46"/>
    <n v="0.29849999999999999"/>
    <n v="5"/>
    <n v="10"/>
    <n v="15"/>
    <x v="0"/>
    <s v="Night"/>
    <s v="Mild"/>
    <s v="Comfortable"/>
    <x v="0"/>
    <s v="Off Peak"/>
    <s v="Jan"/>
    <s v="2011-Jan"/>
    <s v="Low Demand"/>
    <x v="1"/>
  </r>
  <r>
    <n v="209"/>
    <d v="2011-01-09T00:00:00"/>
    <n v="1"/>
    <n v="0"/>
    <n v="1"/>
    <x v="23"/>
    <b v="0"/>
    <n v="0"/>
    <n v="1"/>
    <n v="0.12"/>
    <n v="0.13639999999999999"/>
    <n v="0.5"/>
    <n v="0.19400000000000001"/>
    <n v="0"/>
    <n v="6"/>
    <n v="6"/>
    <x v="0"/>
    <s v="Night"/>
    <s v="Mild"/>
    <s v="Comfortable"/>
    <x v="0"/>
    <s v="Off Peak"/>
    <s v="Jan"/>
    <s v="2011-Jan"/>
    <s v="Low Demand"/>
    <x v="1"/>
  </r>
  <r>
    <n v="210"/>
    <d v="2011-01-10T00:00:00"/>
    <n v="1"/>
    <n v="0"/>
    <n v="1"/>
    <x v="0"/>
    <b v="0"/>
    <n v="1"/>
    <n v="1"/>
    <n v="0.12"/>
    <n v="0.1212"/>
    <n v="0.5"/>
    <n v="0.28360000000000002"/>
    <n v="2"/>
    <n v="3"/>
    <n v="5"/>
    <x v="1"/>
    <s v="Late Night"/>
    <s v="Mild"/>
    <s v="Comfortable"/>
    <x v="0"/>
    <s v="Off Peak"/>
    <s v="Jan"/>
    <s v="2011-Jan"/>
    <s v="Low Demand"/>
    <x v="2"/>
  </r>
  <r>
    <n v="211"/>
    <d v="2011-01-10T00:00:00"/>
    <n v="1"/>
    <n v="0"/>
    <n v="1"/>
    <x v="1"/>
    <b v="0"/>
    <n v="1"/>
    <n v="1"/>
    <n v="0.12"/>
    <n v="0.1212"/>
    <n v="0.5"/>
    <n v="0.28360000000000002"/>
    <n v="1"/>
    <n v="0"/>
    <n v="1"/>
    <x v="1"/>
    <s v="Late Night"/>
    <s v="Mild"/>
    <s v="Comfortable"/>
    <x v="0"/>
    <s v="Off Peak"/>
    <s v="Jan"/>
    <s v="2011-Jan"/>
    <s v="Low Demand"/>
    <x v="2"/>
  </r>
  <r>
    <n v="212"/>
    <d v="2011-01-10T00:00:00"/>
    <n v="1"/>
    <n v="0"/>
    <n v="1"/>
    <x v="2"/>
    <b v="0"/>
    <n v="1"/>
    <n v="1"/>
    <n v="0.12"/>
    <n v="0.1212"/>
    <n v="0.5"/>
    <n v="0.22389999999999999"/>
    <n v="0"/>
    <n v="3"/>
    <n v="3"/>
    <x v="1"/>
    <s v="Late Night"/>
    <s v="Mild"/>
    <s v="Comfortable"/>
    <x v="0"/>
    <s v="Off Peak"/>
    <s v="Jan"/>
    <s v="2011-Jan"/>
    <s v="Low Demand"/>
    <x v="2"/>
  </r>
  <r>
    <n v="213"/>
    <d v="2011-01-10T00:00:00"/>
    <n v="1"/>
    <n v="0"/>
    <n v="1"/>
    <x v="3"/>
    <b v="0"/>
    <n v="1"/>
    <n v="1"/>
    <n v="0.12"/>
    <n v="0.1212"/>
    <n v="0.5"/>
    <n v="0.22389999999999999"/>
    <n v="0"/>
    <n v="1"/>
    <n v="1"/>
    <x v="1"/>
    <s v="Late Night"/>
    <s v="Mild"/>
    <s v="Comfortable"/>
    <x v="0"/>
    <s v="Off Peak"/>
    <s v="Jan"/>
    <s v="2011-Jan"/>
    <s v="Low Demand"/>
    <x v="2"/>
  </r>
  <r>
    <n v="214"/>
    <d v="2011-01-10T00:00:00"/>
    <n v="1"/>
    <n v="0"/>
    <n v="1"/>
    <x v="4"/>
    <b v="0"/>
    <n v="1"/>
    <n v="1"/>
    <n v="0.1"/>
    <n v="0.1212"/>
    <n v="0.54"/>
    <n v="0.1343"/>
    <n v="1"/>
    <n v="2"/>
    <n v="3"/>
    <x v="1"/>
    <s v="Late Night"/>
    <s v="Cold"/>
    <s v="Comfortable"/>
    <x v="0"/>
    <s v="Off Peak"/>
    <s v="Jan"/>
    <s v="2011-Jan"/>
    <s v="Low Demand"/>
    <x v="2"/>
  </r>
  <r>
    <n v="215"/>
    <d v="2011-01-10T00:00:00"/>
    <n v="1"/>
    <n v="0"/>
    <n v="1"/>
    <x v="5"/>
    <b v="0"/>
    <n v="1"/>
    <n v="1"/>
    <n v="0.1"/>
    <n v="0.1061"/>
    <n v="0.54"/>
    <n v="0.25369999999999998"/>
    <n v="0"/>
    <n v="3"/>
    <n v="3"/>
    <x v="1"/>
    <s v="Late Night"/>
    <s v="Cold"/>
    <s v="Comfortable"/>
    <x v="0"/>
    <s v="Off Peak"/>
    <s v="Jan"/>
    <s v="2011-Jan"/>
    <s v="Low Demand"/>
    <x v="2"/>
  </r>
  <r>
    <n v="216"/>
    <d v="2011-01-10T00:00:00"/>
    <n v="1"/>
    <n v="0"/>
    <n v="1"/>
    <x v="6"/>
    <b v="0"/>
    <n v="1"/>
    <n v="1"/>
    <n v="0.12"/>
    <n v="0.1212"/>
    <n v="0.5"/>
    <n v="0.28360000000000002"/>
    <n v="0"/>
    <n v="31"/>
    <n v="31"/>
    <x v="1"/>
    <s v="Morning"/>
    <s v="Mild"/>
    <s v="Comfortable"/>
    <x v="0"/>
    <s v="Off Peak"/>
    <s v="Jan"/>
    <s v="2011-Jan"/>
    <s v="Low Demand"/>
    <x v="2"/>
  </r>
  <r>
    <n v="217"/>
    <d v="2011-01-10T00:00:00"/>
    <n v="1"/>
    <n v="0"/>
    <n v="1"/>
    <x v="7"/>
    <b v="0"/>
    <n v="1"/>
    <n v="1"/>
    <n v="0.12"/>
    <n v="0.1212"/>
    <n v="0.5"/>
    <n v="0.22389999999999999"/>
    <n v="2"/>
    <n v="75"/>
    <n v="77"/>
    <x v="1"/>
    <s v="Morning"/>
    <s v="Mild"/>
    <s v="Comfortable"/>
    <x v="0"/>
    <s v="AM Peak"/>
    <s v="Jan"/>
    <s v="2011-Jan"/>
    <s v="High Demand"/>
    <x v="2"/>
  </r>
  <r>
    <n v="218"/>
    <d v="2011-01-10T00:00:00"/>
    <n v="1"/>
    <n v="0"/>
    <n v="1"/>
    <x v="8"/>
    <b v="0"/>
    <n v="1"/>
    <n v="2"/>
    <n v="0.12"/>
    <n v="0.1212"/>
    <n v="0.5"/>
    <n v="0.28360000000000002"/>
    <n v="4"/>
    <n v="184"/>
    <n v="188"/>
    <x v="1"/>
    <s v="Morning"/>
    <s v="Mild"/>
    <s v="Comfortable"/>
    <x v="1"/>
    <s v="AM Peak"/>
    <s v="Jan"/>
    <s v="2011-Jan"/>
    <s v="High Demand"/>
    <x v="2"/>
  </r>
  <r>
    <n v="219"/>
    <d v="2011-01-10T00:00:00"/>
    <n v="1"/>
    <n v="0"/>
    <n v="1"/>
    <x v="9"/>
    <b v="0"/>
    <n v="1"/>
    <n v="2"/>
    <n v="0.14000000000000001"/>
    <n v="0.1212"/>
    <n v="0.5"/>
    <n v="0.25369999999999998"/>
    <n v="2"/>
    <n v="92"/>
    <n v="94"/>
    <x v="1"/>
    <s v="Morning"/>
    <s v="Mild"/>
    <s v="Comfortable"/>
    <x v="1"/>
    <s v="AM Peak"/>
    <s v="Jan"/>
    <s v="2011-Jan"/>
    <s v="High Demand"/>
    <x v="2"/>
  </r>
  <r>
    <n v="220"/>
    <d v="2011-01-10T00:00:00"/>
    <n v="1"/>
    <n v="0"/>
    <n v="1"/>
    <x v="10"/>
    <b v="0"/>
    <n v="1"/>
    <n v="2"/>
    <n v="0.14000000000000001"/>
    <n v="0.1212"/>
    <n v="0.5"/>
    <n v="0.29849999999999999"/>
    <n v="0"/>
    <n v="31"/>
    <n v="31"/>
    <x v="1"/>
    <s v="Morning"/>
    <s v="Mild"/>
    <s v="Comfortable"/>
    <x v="1"/>
    <s v="Off Peak"/>
    <s v="Jan"/>
    <s v="2011-Jan"/>
    <s v="Low Demand"/>
    <x v="2"/>
  </r>
  <r>
    <n v="221"/>
    <d v="2011-01-10T00:00:00"/>
    <n v="1"/>
    <n v="0"/>
    <n v="1"/>
    <x v="11"/>
    <b v="0"/>
    <n v="1"/>
    <n v="2"/>
    <n v="0.16"/>
    <n v="0.13639999999999999"/>
    <n v="0.47"/>
    <n v="0.28360000000000002"/>
    <n v="2"/>
    <n v="28"/>
    <n v="30"/>
    <x v="1"/>
    <s v="Morning"/>
    <s v="Mild"/>
    <s v="Comfortable"/>
    <x v="1"/>
    <s v="Off Peak"/>
    <s v="Jan"/>
    <s v="2011-Jan"/>
    <s v="Low Demand"/>
    <x v="2"/>
  </r>
  <r>
    <n v="222"/>
    <d v="2011-01-10T00:00:00"/>
    <n v="1"/>
    <n v="0"/>
    <n v="1"/>
    <x v="12"/>
    <b v="0"/>
    <n v="1"/>
    <n v="2"/>
    <n v="0.2"/>
    <n v="0.18179999999999999"/>
    <n v="0.4"/>
    <n v="0.28360000000000002"/>
    <n v="5"/>
    <n v="47"/>
    <n v="52"/>
    <x v="1"/>
    <s v="Afternoon"/>
    <s v="Mild"/>
    <s v="Comfortable"/>
    <x v="1"/>
    <s v="Off Peak"/>
    <s v="Jan"/>
    <s v="2011-Jan"/>
    <s v="Low Demand"/>
    <x v="2"/>
  </r>
  <r>
    <n v="223"/>
    <d v="2011-01-10T00:00:00"/>
    <n v="1"/>
    <n v="0"/>
    <n v="1"/>
    <x v="13"/>
    <b v="0"/>
    <n v="1"/>
    <n v="2"/>
    <n v="0.2"/>
    <n v="0.18179999999999999"/>
    <n v="0.4"/>
    <n v="0.28360000000000002"/>
    <n v="4"/>
    <n v="50"/>
    <n v="54"/>
    <x v="1"/>
    <s v="Afternoon"/>
    <s v="Mild"/>
    <s v="Comfortable"/>
    <x v="1"/>
    <s v="Off Peak"/>
    <s v="Jan"/>
    <s v="2011-Jan"/>
    <s v="Low Demand"/>
    <x v="2"/>
  </r>
  <r>
    <n v="224"/>
    <d v="2011-01-10T00:00:00"/>
    <n v="1"/>
    <n v="0"/>
    <n v="1"/>
    <x v="14"/>
    <b v="0"/>
    <n v="1"/>
    <n v="2"/>
    <n v="0.2"/>
    <n v="0.19700000000000001"/>
    <n v="0.4"/>
    <n v="0.22389999999999999"/>
    <n v="0"/>
    <n v="47"/>
    <n v="47"/>
    <x v="1"/>
    <s v="Afternoon"/>
    <s v="Mild"/>
    <s v="Comfortable"/>
    <x v="1"/>
    <s v="Off Peak"/>
    <s v="Jan"/>
    <s v="2011-Jan"/>
    <s v="Low Demand"/>
    <x v="2"/>
  </r>
  <r>
    <n v="225"/>
    <d v="2011-01-10T00:00:00"/>
    <n v="1"/>
    <n v="0"/>
    <n v="1"/>
    <x v="15"/>
    <b v="0"/>
    <n v="1"/>
    <n v="2"/>
    <n v="0.2"/>
    <n v="0.19700000000000001"/>
    <n v="0.4"/>
    <n v="0.22389999999999999"/>
    <n v="2"/>
    <n v="43"/>
    <n v="45"/>
    <x v="1"/>
    <s v="Afternoon"/>
    <s v="Mild"/>
    <s v="Comfortable"/>
    <x v="1"/>
    <s v="Off Peak"/>
    <s v="Jan"/>
    <s v="2011-Jan"/>
    <s v="Low Demand"/>
    <x v="2"/>
  </r>
  <r>
    <n v="226"/>
    <d v="2011-01-10T00:00:00"/>
    <n v="1"/>
    <n v="0"/>
    <n v="1"/>
    <x v="16"/>
    <b v="0"/>
    <n v="1"/>
    <n v="1"/>
    <n v="0.2"/>
    <n v="0.21210000000000001"/>
    <n v="0.4"/>
    <n v="0.1343"/>
    <n v="4"/>
    <n v="70"/>
    <n v="74"/>
    <x v="1"/>
    <s v="Afternoon"/>
    <s v="Mild"/>
    <s v="Comfortable"/>
    <x v="0"/>
    <s v="Off Peak"/>
    <s v="Jan"/>
    <s v="2011-Jan"/>
    <s v="High Demand"/>
    <x v="2"/>
  </r>
  <r>
    <n v="227"/>
    <d v="2011-01-10T00:00:00"/>
    <n v="1"/>
    <n v="0"/>
    <n v="1"/>
    <x v="17"/>
    <b v="0"/>
    <n v="1"/>
    <n v="1"/>
    <n v="0.2"/>
    <n v="0.2273"/>
    <n v="0.4"/>
    <n v="0.1045"/>
    <n v="4"/>
    <n v="174"/>
    <n v="178"/>
    <x v="1"/>
    <s v="Night"/>
    <s v="Mild"/>
    <s v="Comfortable"/>
    <x v="0"/>
    <s v="PM Peak"/>
    <s v="Jan"/>
    <s v="2011-Jan"/>
    <s v="High Demand"/>
    <x v="2"/>
  </r>
  <r>
    <n v="228"/>
    <d v="2011-01-10T00:00:00"/>
    <n v="1"/>
    <n v="0"/>
    <n v="1"/>
    <x v="18"/>
    <b v="0"/>
    <n v="1"/>
    <n v="1"/>
    <n v="0.2"/>
    <n v="0.19700000000000001"/>
    <n v="0.4"/>
    <n v="0.22389999999999999"/>
    <n v="1"/>
    <n v="154"/>
    <n v="155"/>
    <x v="1"/>
    <s v="Night"/>
    <s v="Mild"/>
    <s v="Comfortable"/>
    <x v="0"/>
    <s v="PM Peak"/>
    <s v="Jan"/>
    <s v="2011-Jan"/>
    <s v="High Demand"/>
    <x v="2"/>
  </r>
  <r>
    <n v="229"/>
    <d v="2011-01-10T00:00:00"/>
    <n v="1"/>
    <n v="0"/>
    <n v="1"/>
    <x v="19"/>
    <b v="0"/>
    <n v="1"/>
    <n v="1"/>
    <n v="0.16"/>
    <n v="0.16669999999999999"/>
    <n v="0.47"/>
    <n v="0.16420000000000001"/>
    <n v="3"/>
    <n v="92"/>
    <n v="95"/>
    <x v="1"/>
    <s v="Night"/>
    <s v="Mild"/>
    <s v="Comfortable"/>
    <x v="0"/>
    <s v="PM Peak"/>
    <s v="Jan"/>
    <s v="2011-Jan"/>
    <s v="High Demand"/>
    <x v="2"/>
  </r>
  <r>
    <n v="230"/>
    <d v="2011-01-10T00:00:00"/>
    <n v="1"/>
    <n v="0"/>
    <n v="1"/>
    <x v="20"/>
    <b v="0"/>
    <n v="1"/>
    <n v="1"/>
    <n v="0.16"/>
    <n v="0.16669999999999999"/>
    <n v="0.5"/>
    <n v="0.16420000000000001"/>
    <n v="1"/>
    <n v="73"/>
    <n v="74"/>
    <x v="1"/>
    <s v="Night"/>
    <s v="Mild"/>
    <s v="Comfortable"/>
    <x v="0"/>
    <s v="Off Peak"/>
    <s v="Jan"/>
    <s v="2011-Jan"/>
    <s v="High Demand"/>
    <x v="2"/>
  </r>
  <r>
    <n v="231"/>
    <d v="2011-01-10T00:00:00"/>
    <n v="1"/>
    <n v="0"/>
    <n v="1"/>
    <x v="21"/>
    <b v="0"/>
    <n v="1"/>
    <n v="1"/>
    <n v="0.14000000000000001"/>
    <n v="0.13639999999999999"/>
    <n v="0.59"/>
    <n v="0.19400000000000001"/>
    <n v="1"/>
    <n v="37"/>
    <n v="38"/>
    <x v="1"/>
    <s v="Night"/>
    <s v="Mild"/>
    <s v="Comfortable"/>
    <x v="0"/>
    <s v="Off Peak"/>
    <s v="Jan"/>
    <s v="2011-Jan"/>
    <s v="Low Demand"/>
    <x v="2"/>
  </r>
  <r>
    <n v="232"/>
    <d v="2011-01-10T00:00:00"/>
    <n v="1"/>
    <n v="0"/>
    <n v="1"/>
    <x v="22"/>
    <b v="0"/>
    <n v="1"/>
    <n v="1"/>
    <n v="0.14000000000000001"/>
    <n v="0.1515"/>
    <n v="0.59"/>
    <n v="0.16420000000000001"/>
    <n v="2"/>
    <n v="22"/>
    <n v="24"/>
    <x v="1"/>
    <s v="Night"/>
    <s v="Mild"/>
    <s v="Comfortable"/>
    <x v="0"/>
    <s v="Off Peak"/>
    <s v="Jan"/>
    <s v="2011-Jan"/>
    <s v="Low Demand"/>
    <x v="2"/>
  </r>
  <r>
    <n v="233"/>
    <d v="2011-01-10T00:00:00"/>
    <n v="1"/>
    <n v="0"/>
    <n v="1"/>
    <x v="23"/>
    <b v="0"/>
    <n v="1"/>
    <n v="1"/>
    <n v="0.14000000000000001"/>
    <n v="0.1515"/>
    <n v="0.59"/>
    <n v="0.16420000000000001"/>
    <n v="0"/>
    <n v="18"/>
    <n v="18"/>
    <x v="1"/>
    <s v="Night"/>
    <s v="Mild"/>
    <s v="Comfortable"/>
    <x v="0"/>
    <s v="Off Peak"/>
    <s v="Jan"/>
    <s v="2011-Jan"/>
    <s v="Low Demand"/>
    <x v="2"/>
  </r>
  <r>
    <n v="234"/>
    <d v="2011-01-11T00:00:00"/>
    <n v="1"/>
    <n v="0"/>
    <n v="1"/>
    <x v="0"/>
    <b v="0"/>
    <n v="2"/>
    <n v="1"/>
    <n v="0.14000000000000001"/>
    <n v="0.16669999999999999"/>
    <n v="0.59"/>
    <n v="0.1045"/>
    <n v="2"/>
    <n v="10"/>
    <n v="12"/>
    <x v="1"/>
    <s v="Late Night"/>
    <s v="Mild"/>
    <s v="Comfortable"/>
    <x v="0"/>
    <s v="Off Peak"/>
    <s v="Jan"/>
    <s v="2011-Jan"/>
    <s v="Low Demand"/>
    <x v="3"/>
  </r>
  <r>
    <n v="235"/>
    <d v="2011-01-11T00:00:00"/>
    <n v="1"/>
    <n v="0"/>
    <n v="1"/>
    <x v="1"/>
    <b v="0"/>
    <n v="2"/>
    <n v="1"/>
    <n v="0.14000000000000001"/>
    <n v="0.1515"/>
    <n v="0.59"/>
    <n v="0.16420000000000001"/>
    <n v="0"/>
    <n v="3"/>
    <n v="3"/>
    <x v="1"/>
    <s v="Late Night"/>
    <s v="Mild"/>
    <s v="Comfortable"/>
    <x v="0"/>
    <s v="Off Peak"/>
    <s v="Jan"/>
    <s v="2011-Jan"/>
    <s v="Low Demand"/>
    <x v="3"/>
  </r>
  <r>
    <n v="236"/>
    <d v="2011-01-11T00:00:00"/>
    <n v="1"/>
    <n v="0"/>
    <n v="1"/>
    <x v="2"/>
    <b v="0"/>
    <n v="2"/>
    <n v="2"/>
    <n v="0.16"/>
    <n v="0.1515"/>
    <n v="0.55000000000000004"/>
    <n v="0.19400000000000001"/>
    <n v="0"/>
    <n v="3"/>
    <n v="3"/>
    <x v="1"/>
    <s v="Late Night"/>
    <s v="Mild"/>
    <s v="Comfortable"/>
    <x v="1"/>
    <s v="Off Peak"/>
    <s v="Jan"/>
    <s v="2011-Jan"/>
    <s v="Low Demand"/>
    <x v="3"/>
  </r>
  <r>
    <n v="237"/>
    <d v="2011-01-11T00:00:00"/>
    <n v="1"/>
    <n v="0"/>
    <n v="1"/>
    <x v="5"/>
    <b v="0"/>
    <n v="2"/>
    <n v="2"/>
    <n v="0.16"/>
    <n v="0.18179999999999999"/>
    <n v="0.55000000000000004"/>
    <n v="0.1343"/>
    <n v="0"/>
    <n v="6"/>
    <n v="6"/>
    <x v="1"/>
    <s v="Late Night"/>
    <s v="Mild"/>
    <s v="Comfortable"/>
    <x v="1"/>
    <s v="Off Peak"/>
    <s v="Jan"/>
    <s v="2011-Jan"/>
    <s v="Low Demand"/>
    <x v="3"/>
  </r>
  <r>
    <n v="238"/>
    <d v="2011-01-11T00:00:00"/>
    <n v="1"/>
    <n v="0"/>
    <n v="1"/>
    <x v="6"/>
    <b v="0"/>
    <n v="2"/>
    <n v="2"/>
    <n v="0.16"/>
    <n v="0.18179999999999999"/>
    <n v="0.55000000000000004"/>
    <n v="0.1343"/>
    <n v="0"/>
    <n v="27"/>
    <n v="27"/>
    <x v="1"/>
    <s v="Morning"/>
    <s v="Mild"/>
    <s v="Comfortable"/>
    <x v="1"/>
    <s v="Off Peak"/>
    <s v="Jan"/>
    <s v="2011-Jan"/>
    <s v="Low Demand"/>
    <x v="3"/>
  </r>
  <r>
    <n v="239"/>
    <d v="2011-01-11T00:00:00"/>
    <n v="1"/>
    <n v="0"/>
    <n v="1"/>
    <x v="7"/>
    <b v="0"/>
    <n v="2"/>
    <n v="2"/>
    <n v="0.16"/>
    <n v="0.2273"/>
    <n v="0.55000000000000004"/>
    <n v="0"/>
    <n v="2"/>
    <n v="97"/>
    <n v="99"/>
    <x v="1"/>
    <s v="Morning"/>
    <s v="Mild"/>
    <s v="Comfortable"/>
    <x v="1"/>
    <s v="AM Peak"/>
    <s v="Jan"/>
    <s v="2011-Jan"/>
    <s v="High Demand"/>
    <x v="3"/>
  </r>
  <r>
    <n v="240"/>
    <d v="2011-01-11T00:00:00"/>
    <n v="1"/>
    <n v="0"/>
    <n v="1"/>
    <x v="8"/>
    <b v="0"/>
    <n v="2"/>
    <n v="2"/>
    <n v="0.18"/>
    <n v="0.21210000000000001"/>
    <n v="0.51"/>
    <n v="8.9599999999999999E-2"/>
    <n v="3"/>
    <n v="214"/>
    <n v="217"/>
    <x v="1"/>
    <s v="Morning"/>
    <s v="Mild"/>
    <s v="Comfortable"/>
    <x v="1"/>
    <s v="AM Peak"/>
    <s v="Jan"/>
    <s v="2011-Jan"/>
    <s v="High Demand"/>
    <x v="3"/>
  </r>
  <r>
    <n v="241"/>
    <d v="2011-01-11T00:00:00"/>
    <n v="1"/>
    <n v="0"/>
    <n v="1"/>
    <x v="9"/>
    <b v="0"/>
    <n v="2"/>
    <n v="2"/>
    <n v="0.18"/>
    <n v="0.19700000000000001"/>
    <n v="0.51"/>
    <n v="0.16420000000000001"/>
    <n v="3"/>
    <n v="127"/>
    <n v="130"/>
    <x v="1"/>
    <s v="Morning"/>
    <s v="Mild"/>
    <s v="Comfortable"/>
    <x v="1"/>
    <s v="AM Peak"/>
    <s v="Jan"/>
    <s v="2011-Jan"/>
    <s v="High Demand"/>
    <x v="3"/>
  </r>
  <r>
    <n v="242"/>
    <d v="2011-01-11T00:00:00"/>
    <n v="1"/>
    <n v="0"/>
    <n v="1"/>
    <x v="10"/>
    <b v="0"/>
    <n v="2"/>
    <n v="2"/>
    <n v="0.2"/>
    <n v="0.21210000000000001"/>
    <n v="0.51"/>
    <n v="0.16420000000000001"/>
    <n v="3"/>
    <n v="51"/>
    <n v="54"/>
    <x v="1"/>
    <s v="Morning"/>
    <s v="Mild"/>
    <s v="Comfortable"/>
    <x v="1"/>
    <s v="Off Peak"/>
    <s v="Jan"/>
    <s v="2011-Jan"/>
    <s v="Low Demand"/>
    <x v="3"/>
  </r>
  <r>
    <n v="243"/>
    <d v="2011-01-11T00:00:00"/>
    <n v="1"/>
    <n v="0"/>
    <n v="1"/>
    <x v="11"/>
    <b v="0"/>
    <n v="2"/>
    <n v="2"/>
    <n v="0.2"/>
    <n v="0.21210000000000001"/>
    <n v="0.47"/>
    <n v="0.1343"/>
    <n v="4"/>
    <n v="31"/>
    <n v="35"/>
    <x v="1"/>
    <s v="Morning"/>
    <s v="Mild"/>
    <s v="Comfortable"/>
    <x v="1"/>
    <s v="Off Peak"/>
    <s v="Jan"/>
    <s v="2011-Jan"/>
    <s v="Low Demand"/>
    <x v="3"/>
  </r>
  <r>
    <n v="244"/>
    <d v="2011-01-11T00:00:00"/>
    <n v="1"/>
    <n v="0"/>
    <n v="1"/>
    <x v="12"/>
    <b v="0"/>
    <n v="2"/>
    <n v="2"/>
    <n v="0.2"/>
    <n v="0.2273"/>
    <n v="0.51"/>
    <n v="0.1045"/>
    <n v="2"/>
    <n v="55"/>
    <n v="57"/>
    <x v="1"/>
    <s v="Afternoon"/>
    <s v="Mild"/>
    <s v="Comfortable"/>
    <x v="1"/>
    <s v="Off Peak"/>
    <s v="Jan"/>
    <s v="2011-Jan"/>
    <s v="Low Demand"/>
    <x v="3"/>
  </r>
  <r>
    <n v="245"/>
    <d v="2011-01-11T00:00:00"/>
    <n v="1"/>
    <n v="0"/>
    <n v="1"/>
    <x v="13"/>
    <b v="0"/>
    <n v="2"/>
    <n v="2"/>
    <n v="0.2"/>
    <n v="0.2273"/>
    <n v="0.59"/>
    <n v="8.9599999999999999E-2"/>
    <n v="6"/>
    <n v="46"/>
    <n v="52"/>
    <x v="1"/>
    <s v="Afternoon"/>
    <s v="Mild"/>
    <s v="Comfortable"/>
    <x v="1"/>
    <s v="Off Peak"/>
    <s v="Jan"/>
    <s v="2011-Jan"/>
    <s v="Low Demand"/>
    <x v="3"/>
  </r>
  <r>
    <n v="246"/>
    <d v="2011-01-11T00:00:00"/>
    <n v="1"/>
    <n v="0"/>
    <n v="1"/>
    <x v="14"/>
    <b v="0"/>
    <n v="2"/>
    <n v="2"/>
    <n v="0.2"/>
    <n v="0.2273"/>
    <n v="0.59"/>
    <n v="8.9599999999999999E-2"/>
    <n v="3"/>
    <n v="60"/>
    <n v="63"/>
    <x v="1"/>
    <s v="Afternoon"/>
    <s v="Mild"/>
    <s v="Comfortable"/>
    <x v="1"/>
    <s v="Off Peak"/>
    <s v="Jan"/>
    <s v="2011-Jan"/>
    <s v="High Demand"/>
    <x v="3"/>
  </r>
  <r>
    <n v="247"/>
    <d v="2011-01-11T00:00:00"/>
    <n v="1"/>
    <n v="0"/>
    <n v="1"/>
    <x v="15"/>
    <b v="0"/>
    <n v="2"/>
    <n v="2"/>
    <n v="0.16"/>
    <n v="0.19700000000000001"/>
    <n v="0.8"/>
    <n v="8.9599999999999999E-2"/>
    <n v="2"/>
    <n v="45"/>
    <n v="47"/>
    <x v="1"/>
    <s v="Afternoon"/>
    <s v="Mild"/>
    <s v="Comfortable"/>
    <x v="1"/>
    <s v="Off Peak"/>
    <s v="Jan"/>
    <s v="2011-Jan"/>
    <s v="Low Demand"/>
    <x v="3"/>
  </r>
  <r>
    <n v="248"/>
    <d v="2011-01-11T00:00:00"/>
    <n v="1"/>
    <n v="0"/>
    <n v="1"/>
    <x v="16"/>
    <b v="0"/>
    <n v="2"/>
    <n v="2"/>
    <n v="0.16"/>
    <n v="0.1515"/>
    <n v="0.86"/>
    <n v="0.22389999999999999"/>
    <n v="4"/>
    <n v="72"/>
    <n v="76"/>
    <x v="1"/>
    <s v="Afternoon"/>
    <s v="Mild"/>
    <s v="Humid"/>
    <x v="1"/>
    <s v="Off Peak"/>
    <s v="Jan"/>
    <s v="2011-Jan"/>
    <s v="High Demand"/>
    <x v="3"/>
  </r>
  <r>
    <n v="249"/>
    <d v="2011-01-11T00:00:00"/>
    <n v="1"/>
    <n v="0"/>
    <n v="1"/>
    <x v="17"/>
    <b v="0"/>
    <n v="2"/>
    <n v="2"/>
    <n v="0.16"/>
    <n v="0.1515"/>
    <n v="0.86"/>
    <n v="0.22389999999999999"/>
    <n v="6"/>
    <n v="130"/>
    <n v="136"/>
    <x v="1"/>
    <s v="Night"/>
    <s v="Mild"/>
    <s v="Humid"/>
    <x v="1"/>
    <s v="PM Peak"/>
    <s v="Jan"/>
    <s v="2011-Jan"/>
    <s v="High Demand"/>
    <x v="3"/>
  </r>
  <r>
    <n v="250"/>
    <d v="2011-01-11T00:00:00"/>
    <n v="1"/>
    <n v="0"/>
    <n v="1"/>
    <x v="18"/>
    <b v="0"/>
    <n v="2"/>
    <n v="3"/>
    <n v="0.16"/>
    <n v="0.18179999999999999"/>
    <n v="0.93"/>
    <n v="0.1045"/>
    <n v="1"/>
    <n v="94"/>
    <n v="95"/>
    <x v="1"/>
    <s v="Night"/>
    <s v="Mild"/>
    <s v="Humid"/>
    <x v="2"/>
    <s v="PM Peak"/>
    <s v="Jan"/>
    <s v="2011-Jan"/>
    <s v="High Demand"/>
    <x v="3"/>
  </r>
  <r>
    <n v="251"/>
    <d v="2011-01-11T00:00:00"/>
    <n v="1"/>
    <n v="0"/>
    <n v="1"/>
    <x v="19"/>
    <b v="0"/>
    <n v="2"/>
    <n v="3"/>
    <n v="0.16"/>
    <n v="0.2273"/>
    <n v="0.93"/>
    <n v="0"/>
    <n v="0"/>
    <n v="51"/>
    <n v="51"/>
    <x v="1"/>
    <s v="Night"/>
    <s v="Mild"/>
    <s v="Humid"/>
    <x v="2"/>
    <s v="PM Peak"/>
    <s v="Jan"/>
    <s v="2011-Jan"/>
    <s v="Low Demand"/>
    <x v="3"/>
  </r>
  <r>
    <n v="252"/>
    <d v="2011-01-11T00:00:00"/>
    <n v="1"/>
    <n v="0"/>
    <n v="1"/>
    <x v="20"/>
    <b v="0"/>
    <n v="2"/>
    <n v="3"/>
    <n v="0.16"/>
    <n v="0.1515"/>
    <n v="0.93"/>
    <n v="0.19400000000000001"/>
    <n v="0"/>
    <n v="32"/>
    <n v="32"/>
    <x v="1"/>
    <s v="Night"/>
    <s v="Mild"/>
    <s v="Humid"/>
    <x v="2"/>
    <s v="Off Peak"/>
    <s v="Jan"/>
    <s v="2011-Jan"/>
    <s v="Low Demand"/>
    <x v="3"/>
  </r>
  <r>
    <n v="253"/>
    <d v="2011-01-11T00:00:00"/>
    <n v="1"/>
    <n v="0"/>
    <n v="1"/>
    <x v="21"/>
    <b v="0"/>
    <n v="2"/>
    <n v="3"/>
    <n v="0.16"/>
    <n v="0.19700000000000001"/>
    <n v="0.86"/>
    <n v="8.9599999999999999E-2"/>
    <n v="0"/>
    <n v="20"/>
    <n v="20"/>
    <x v="1"/>
    <s v="Night"/>
    <s v="Mild"/>
    <s v="Humid"/>
    <x v="2"/>
    <s v="Off Peak"/>
    <s v="Jan"/>
    <s v="2011-Jan"/>
    <s v="Low Demand"/>
    <x v="3"/>
  </r>
  <r>
    <n v="254"/>
    <d v="2011-01-11T00:00:00"/>
    <n v="1"/>
    <n v="0"/>
    <n v="1"/>
    <x v="22"/>
    <b v="0"/>
    <n v="2"/>
    <n v="3"/>
    <n v="0.16"/>
    <n v="0.18179999999999999"/>
    <n v="0.93"/>
    <n v="0.1045"/>
    <n v="1"/>
    <n v="28"/>
    <n v="29"/>
    <x v="1"/>
    <s v="Night"/>
    <s v="Mild"/>
    <s v="Humid"/>
    <x v="2"/>
    <s v="Off Peak"/>
    <s v="Jan"/>
    <s v="2011-Jan"/>
    <s v="Low Demand"/>
    <x v="3"/>
  </r>
  <r>
    <n v="255"/>
    <d v="2011-01-11T00:00:00"/>
    <n v="1"/>
    <n v="0"/>
    <n v="1"/>
    <x v="23"/>
    <b v="0"/>
    <n v="2"/>
    <n v="3"/>
    <n v="0.16"/>
    <n v="0.19700000000000001"/>
    <n v="0.93"/>
    <n v="8.9599999999999999E-2"/>
    <n v="1"/>
    <n v="18"/>
    <n v="19"/>
    <x v="1"/>
    <s v="Night"/>
    <s v="Mild"/>
    <s v="Humid"/>
    <x v="2"/>
    <s v="Off Peak"/>
    <s v="Jan"/>
    <s v="2011-Jan"/>
    <s v="Low Demand"/>
    <x v="3"/>
  </r>
  <r>
    <n v="256"/>
    <d v="2011-01-12T00:00:00"/>
    <n v="1"/>
    <n v="0"/>
    <n v="1"/>
    <x v="0"/>
    <b v="0"/>
    <n v="3"/>
    <n v="2"/>
    <n v="0.16"/>
    <n v="0.19700000000000001"/>
    <n v="0.86"/>
    <n v="8.9599999999999999E-2"/>
    <n v="0"/>
    <n v="7"/>
    <n v="7"/>
    <x v="1"/>
    <s v="Late Night"/>
    <s v="Mild"/>
    <s v="Humid"/>
    <x v="1"/>
    <s v="Off Peak"/>
    <s v="Jan"/>
    <s v="2011-Jan"/>
    <s v="Low Demand"/>
    <x v="4"/>
  </r>
  <r>
    <n v="257"/>
    <d v="2011-01-12T00:00:00"/>
    <n v="1"/>
    <n v="0"/>
    <n v="1"/>
    <x v="1"/>
    <b v="0"/>
    <n v="3"/>
    <n v="2"/>
    <n v="0.16"/>
    <n v="0.18179999999999999"/>
    <n v="0.86"/>
    <n v="0.1045"/>
    <n v="0"/>
    <n v="6"/>
    <n v="6"/>
    <x v="1"/>
    <s v="Late Night"/>
    <s v="Mild"/>
    <s v="Humid"/>
    <x v="1"/>
    <s v="Off Peak"/>
    <s v="Jan"/>
    <s v="2011-Jan"/>
    <s v="Low Demand"/>
    <x v="4"/>
  </r>
  <r>
    <n v="258"/>
    <d v="2011-01-12T00:00:00"/>
    <n v="1"/>
    <n v="0"/>
    <n v="1"/>
    <x v="2"/>
    <b v="0"/>
    <n v="3"/>
    <n v="1"/>
    <n v="0.14000000000000001"/>
    <n v="0.1515"/>
    <n v="0.86"/>
    <n v="0.1343"/>
    <n v="0"/>
    <n v="1"/>
    <n v="1"/>
    <x v="1"/>
    <s v="Late Night"/>
    <s v="Mild"/>
    <s v="Humid"/>
    <x v="0"/>
    <s v="Off Peak"/>
    <s v="Jan"/>
    <s v="2011-Jan"/>
    <s v="Low Demand"/>
    <x v="4"/>
  </r>
  <r>
    <n v="259"/>
    <d v="2011-01-12T00:00:00"/>
    <n v="1"/>
    <n v="0"/>
    <n v="1"/>
    <x v="5"/>
    <b v="0"/>
    <n v="3"/>
    <n v="1"/>
    <n v="0.14000000000000001"/>
    <n v="0.1515"/>
    <n v="0.86"/>
    <n v="0.16420000000000001"/>
    <n v="0"/>
    <n v="5"/>
    <n v="5"/>
    <x v="1"/>
    <s v="Late Night"/>
    <s v="Mild"/>
    <s v="Humid"/>
    <x v="0"/>
    <s v="Off Peak"/>
    <s v="Jan"/>
    <s v="2011-Jan"/>
    <s v="Low Demand"/>
    <x v="4"/>
  </r>
  <r>
    <n v="260"/>
    <d v="2011-01-12T00:00:00"/>
    <n v="1"/>
    <n v="0"/>
    <n v="1"/>
    <x v="6"/>
    <b v="0"/>
    <n v="3"/>
    <n v="1"/>
    <n v="0.12"/>
    <n v="0.1515"/>
    <n v="0.93"/>
    <n v="0.1343"/>
    <n v="0"/>
    <n v="16"/>
    <n v="16"/>
    <x v="1"/>
    <s v="Morning"/>
    <s v="Mild"/>
    <s v="Humid"/>
    <x v="0"/>
    <s v="Off Peak"/>
    <s v="Jan"/>
    <s v="2011-Jan"/>
    <s v="Low Demand"/>
    <x v="4"/>
  </r>
  <r>
    <n v="261"/>
    <d v="2011-01-12T00:00:00"/>
    <n v="1"/>
    <n v="0"/>
    <n v="1"/>
    <x v="7"/>
    <b v="0"/>
    <n v="3"/>
    <n v="1"/>
    <n v="0.14000000000000001"/>
    <n v="0.1515"/>
    <n v="0.69"/>
    <n v="0.1343"/>
    <n v="0"/>
    <n v="54"/>
    <n v="54"/>
    <x v="1"/>
    <s v="Morning"/>
    <s v="Mild"/>
    <s v="Comfortable"/>
    <x v="0"/>
    <s v="AM Peak"/>
    <s v="Jan"/>
    <s v="2011-Jan"/>
    <s v="Low Demand"/>
    <x v="4"/>
  </r>
  <r>
    <n v="262"/>
    <d v="2011-01-12T00:00:00"/>
    <n v="1"/>
    <n v="0"/>
    <n v="1"/>
    <x v="8"/>
    <b v="0"/>
    <n v="3"/>
    <n v="1"/>
    <n v="0.16"/>
    <n v="0.16669999999999999"/>
    <n v="0.59"/>
    <n v="0.16420000000000001"/>
    <n v="3"/>
    <n v="125"/>
    <n v="128"/>
    <x v="1"/>
    <s v="Morning"/>
    <s v="Mild"/>
    <s v="Comfortable"/>
    <x v="0"/>
    <s v="AM Peak"/>
    <s v="Jan"/>
    <s v="2011-Jan"/>
    <s v="High Demand"/>
    <x v="4"/>
  </r>
  <r>
    <n v="263"/>
    <d v="2011-01-12T00:00:00"/>
    <n v="1"/>
    <n v="0"/>
    <n v="1"/>
    <x v="9"/>
    <b v="0"/>
    <n v="3"/>
    <n v="1"/>
    <n v="0.16"/>
    <n v="0.13639999999999999"/>
    <n v="0.59"/>
    <n v="0.32840000000000003"/>
    <n v="3"/>
    <n v="78"/>
    <n v="81"/>
    <x v="1"/>
    <s v="Morning"/>
    <s v="Mild"/>
    <s v="Comfortable"/>
    <x v="0"/>
    <s v="AM Peak"/>
    <s v="Jan"/>
    <s v="2011-Jan"/>
    <s v="High Demand"/>
    <x v="4"/>
  </r>
  <r>
    <n v="264"/>
    <d v="2011-01-12T00:00:00"/>
    <n v="1"/>
    <n v="0"/>
    <n v="1"/>
    <x v="10"/>
    <b v="0"/>
    <n v="3"/>
    <n v="1"/>
    <n v="0.18"/>
    <n v="0.18179999999999999"/>
    <n v="0.55000000000000004"/>
    <n v="0.22389999999999999"/>
    <n v="0"/>
    <n v="39"/>
    <n v="39"/>
    <x v="1"/>
    <s v="Morning"/>
    <s v="Mild"/>
    <s v="Comfortable"/>
    <x v="0"/>
    <s v="Off Peak"/>
    <s v="Jan"/>
    <s v="2011-Jan"/>
    <s v="Low Demand"/>
    <x v="4"/>
  </r>
  <r>
    <n v="265"/>
    <d v="2011-01-12T00:00:00"/>
    <n v="1"/>
    <n v="0"/>
    <n v="1"/>
    <x v="11"/>
    <b v="0"/>
    <n v="3"/>
    <n v="1"/>
    <n v="0.2"/>
    <n v="0.18179999999999999"/>
    <n v="0.51"/>
    <n v="0.3881"/>
    <n v="3"/>
    <n v="32"/>
    <n v="35"/>
    <x v="1"/>
    <s v="Morning"/>
    <s v="Mild"/>
    <s v="Comfortable"/>
    <x v="0"/>
    <s v="Off Peak"/>
    <s v="Jan"/>
    <s v="2011-Jan"/>
    <s v="Low Demand"/>
    <x v="4"/>
  </r>
  <r>
    <n v="266"/>
    <d v="2011-01-12T00:00:00"/>
    <n v="1"/>
    <n v="0"/>
    <n v="1"/>
    <x v="12"/>
    <b v="0"/>
    <n v="3"/>
    <n v="1"/>
    <n v="0.2"/>
    <n v="0.1515"/>
    <n v="0.47"/>
    <n v="0.58209999999999995"/>
    <n v="3"/>
    <n v="52"/>
    <n v="55"/>
    <x v="1"/>
    <s v="Afternoon"/>
    <s v="Mild"/>
    <s v="Comfortable"/>
    <x v="0"/>
    <s v="Off Peak"/>
    <s v="Jan"/>
    <s v="2011-Jan"/>
    <s v="Low Demand"/>
    <x v="4"/>
  </r>
  <r>
    <n v="267"/>
    <d v="2011-01-12T00:00:00"/>
    <n v="1"/>
    <n v="0"/>
    <n v="1"/>
    <x v="13"/>
    <b v="0"/>
    <n v="3"/>
    <n v="1"/>
    <n v="0.22"/>
    <n v="0.19700000000000001"/>
    <n v="0.44"/>
    <n v="0.35820000000000002"/>
    <n v="0"/>
    <n v="49"/>
    <n v="49"/>
    <x v="1"/>
    <s v="Afternoon"/>
    <s v="Hot"/>
    <s v="Comfortable"/>
    <x v="0"/>
    <s v="Off Peak"/>
    <s v="Jan"/>
    <s v="2011-Jan"/>
    <s v="Low Demand"/>
    <x v="4"/>
  </r>
  <r>
    <n v="268"/>
    <d v="2011-01-12T00:00:00"/>
    <n v="1"/>
    <n v="0"/>
    <n v="1"/>
    <x v="14"/>
    <b v="0"/>
    <n v="3"/>
    <n v="1"/>
    <n v="0.2"/>
    <n v="0.18179999999999999"/>
    <n v="0.47"/>
    <n v="0.32840000000000003"/>
    <n v="0"/>
    <n v="44"/>
    <n v="44"/>
    <x v="1"/>
    <s v="Afternoon"/>
    <s v="Mild"/>
    <s v="Comfortable"/>
    <x v="0"/>
    <s v="Off Peak"/>
    <s v="Jan"/>
    <s v="2011-Jan"/>
    <s v="Low Demand"/>
    <x v="4"/>
  </r>
  <r>
    <n v="269"/>
    <d v="2011-01-12T00:00:00"/>
    <n v="1"/>
    <n v="0"/>
    <n v="1"/>
    <x v="15"/>
    <b v="0"/>
    <n v="3"/>
    <n v="1"/>
    <n v="0.2"/>
    <n v="0.16669999999999999"/>
    <n v="0.47"/>
    <n v="0.41789999999999999"/>
    <n v="1"/>
    <n v="48"/>
    <n v="49"/>
    <x v="1"/>
    <s v="Afternoon"/>
    <s v="Mild"/>
    <s v="Comfortable"/>
    <x v="0"/>
    <s v="Off Peak"/>
    <s v="Jan"/>
    <s v="2011-Jan"/>
    <s v="Low Demand"/>
    <x v="4"/>
  </r>
  <r>
    <n v="270"/>
    <d v="2011-01-12T00:00:00"/>
    <n v="1"/>
    <n v="0"/>
    <n v="1"/>
    <x v="16"/>
    <b v="0"/>
    <n v="3"/>
    <n v="1"/>
    <n v="0.22"/>
    <n v="0.19700000000000001"/>
    <n v="0.44"/>
    <n v="0.32840000000000003"/>
    <n v="5"/>
    <n v="63"/>
    <n v="68"/>
    <x v="1"/>
    <s v="Afternoon"/>
    <s v="Hot"/>
    <s v="Comfortable"/>
    <x v="0"/>
    <s v="Off Peak"/>
    <s v="Jan"/>
    <s v="2011-Jan"/>
    <s v="High Demand"/>
    <x v="4"/>
  </r>
  <r>
    <n v="271"/>
    <d v="2011-01-12T00:00:00"/>
    <n v="1"/>
    <n v="0"/>
    <n v="1"/>
    <x v="17"/>
    <b v="0"/>
    <n v="3"/>
    <n v="1"/>
    <n v="0.2"/>
    <n v="0.18179999999999999"/>
    <n v="0.47"/>
    <n v="0.35820000000000002"/>
    <n v="0"/>
    <n v="139"/>
    <n v="139"/>
    <x v="1"/>
    <s v="Night"/>
    <s v="Mild"/>
    <s v="Comfortable"/>
    <x v="0"/>
    <s v="PM Peak"/>
    <s v="Jan"/>
    <s v="2011-Jan"/>
    <s v="High Demand"/>
    <x v="4"/>
  </r>
  <r>
    <n v="272"/>
    <d v="2011-01-12T00:00:00"/>
    <n v="1"/>
    <n v="0"/>
    <n v="1"/>
    <x v="18"/>
    <b v="0"/>
    <n v="3"/>
    <n v="1"/>
    <n v="0.2"/>
    <n v="0.1515"/>
    <n v="0.47"/>
    <n v="0.52239999999999998"/>
    <n v="2"/>
    <n v="135"/>
    <n v="137"/>
    <x v="1"/>
    <s v="Night"/>
    <s v="Mild"/>
    <s v="Comfortable"/>
    <x v="0"/>
    <s v="PM Peak"/>
    <s v="Jan"/>
    <s v="2011-Jan"/>
    <s v="High Demand"/>
    <x v="4"/>
  </r>
  <r>
    <n v="273"/>
    <d v="2011-01-12T00:00:00"/>
    <n v="1"/>
    <n v="0"/>
    <n v="1"/>
    <x v="19"/>
    <b v="0"/>
    <n v="3"/>
    <n v="1"/>
    <n v="0.18"/>
    <n v="0.1515"/>
    <n v="0.47"/>
    <n v="0.41789999999999999"/>
    <n v="1"/>
    <n v="82"/>
    <n v="83"/>
    <x v="1"/>
    <s v="Night"/>
    <s v="Mild"/>
    <s v="Comfortable"/>
    <x v="0"/>
    <s v="PM Peak"/>
    <s v="Jan"/>
    <s v="2011-Jan"/>
    <s v="High Demand"/>
    <x v="4"/>
  </r>
  <r>
    <n v="274"/>
    <d v="2011-01-12T00:00:00"/>
    <n v="1"/>
    <n v="0"/>
    <n v="1"/>
    <x v="20"/>
    <b v="0"/>
    <n v="3"/>
    <n v="1"/>
    <n v="0.16"/>
    <n v="0.13639999999999999"/>
    <n v="0.5"/>
    <n v="0.32840000000000003"/>
    <n v="2"/>
    <n v="54"/>
    <n v="56"/>
    <x v="1"/>
    <s v="Night"/>
    <s v="Mild"/>
    <s v="Comfortable"/>
    <x v="0"/>
    <s v="Off Peak"/>
    <s v="Jan"/>
    <s v="2011-Jan"/>
    <s v="Low Demand"/>
    <x v="4"/>
  </r>
  <r>
    <n v="275"/>
    <d v="2011-01-12T00:00:00"/>
    <n v="1"/>
    <n v="0"/>
    <n v="1"/>
    <x v="21"/>
    <b v="0"/>
    <n v="3"/>
    <n v="1"/>
    <n v="0.16"/>
    <n v="0.13639999999999999"/>
    <n v="0.55000000000000004"/>
    <n v="0.32840000000000003"/>
    <n v="0"/>
    <n v="57"/>
    <n v="57"/>
    <x v="1"/>
    <s v="Night"/>
    <s v="Mild"/>
    <s v="Comfortable"/>
    <x v="0"/>
    <s v="Off Peak"/>
    <s v="Jan"/>
    <s v="2011-Jan"/>
    <s v="Low Demand"/>
    <x v="4"/>
  </r>
  <r>
    <n v="276"/>
    <d v="2011-01-12T00:00:00"/>
    <n v="1"/>
    <n v="0"/>
    <n v="1"/>
    <x v="22"/>
    <b v="0"/>
    <n v="3"/>
    <n v="1"/>
    <n v="0.16"/>
    <n v="0.1212"/>
    <n v="0.55000000000000004"/>
    <n v="0.44779999999999998"/>
    <n v="1"/>
    <n v="32"/>
    <n v="33"/>
    <x v="1"/>
    <s v="Night"/>
    <s v="Mild"/>
    <s v="Comfortable"/>
    <x v="0"/>
    <s v="Off Peak"/>
    <s v="Jan"/>
    <s v="2011-Jan"/>
    <s v="Low Demand"/>
    <x v="4"/>
  </r>
  <r>
    <n v="277"/>
    <d v="2011-01-12T00:00:00"/>
    <n v="1"/>
    <n v="0"/>
    <n v="1"/>
    <x v="23"/>
    <b v="0"/>
    <n v="3"/>
    <n v="1"/>
    <n v="0.14000000000000001"/>
    <n v="0.1061"/>
    <n v="0.59"/>
    <n v="0.41789999999999999"/>
    <n v="1"/>
    <n v="19"/>
    <n v="20"/>
    <x v="1"/>
    <s v="Night"/>
    <s v="Mild"/>
    <s v="Comfortable"/>
    <x v="0"/>
    <s v="Off Peak"/>
    <s v="Jan"/>
    <s v="2011-Jan"/>
    <s v="Low Demand"/>
    <x v="4"/>
  </r>
  <r>
    <n v="278"/>
    <d v="2011-01-13T00:00:00"/>
    <n v="1"/>
    <n v="0"/>
    <n v="1"/>
    <x v="0"/>
    <b v="0"/>
    <n v="4"/>
    <n v="1"/>
    <n v="0.14000000000000001"/>
    <n v="0.1212"/>
    <n v="0.59"/>
    <n v="0.28360000000000002"/>
    <n v="1"/>
    <n v="6"/>
    <n v="7"/>
    <x v="1"/>
    <s v="Late Night"/>
    <s v="Mild"/>
    <s v="Comfortable"/>
    <x v="0"/>
    <s v="Off Peak"/>
    <s v="Jan"/>
    <s v="2011-Jan"/>
    <s v="Low Demand"/>
    <x v="5"/>
  </r>
  <r>
    <n v="279"/>
    <d v="2011-01-13T00:00:00"/>
    <n v="1"/>
    <n v="0"/>
    <n v="1"/>
    <x v="1"/>
    <b v="0"/>
    <n v="4"/>
    <n v="1"/>
    <n v="0.14000000000000001"/>
    <n v="0.1212"/>
    <n v="0.5"/>
    <n v="0.28360000000000002"/>
    <n v="0"/>
    <n v="2"/>
    <n v="2"/>
    <x v="1"/>
    <s v="Late Night"/>
    <s v="Mild"/>
    <s v="Comfortable"/>
    <x v="0"/>
    <s v="Off Peak"/>
    <s v="Jan"/>
    <s v="2011-Jan"/>
    <s v="Low Demand"/>
    <x v="5"/>
  </r>
  <r>
    <n v="280"/>
    <d v="2011-01-13T00:00:00"/>
    <n v="1"/>
    <n v="0"/>
    <n v="1"/>
    <x v="2"/>
    <b v="0"/>
    <n v="4"/>
    <n v="1"/>
    <n v="0.14000000000000001"/>
    <n v="0.1212"/>
    <n v="0.5"/>
    <n v="0.35820000000000002"/>
    <n v="0"/>
    <n v="2"/>
    <n v="2"/>
    <x v="1"/>
    <s v="Late Night"/>
    <s v="Mild"/>
    <s v="Comfortable"/>
    <x v="0"/>
    <s v="Off Peak"/>
    <s v="Jan"/>
    <s v="2011-Jan"/>
    <s v="Low Demand"/>
    <x v="5"/>
  </r>
  <r>
    <n v="281"/>
    <d v="2011-01-13T00:00:00"/>
    <n v="1"/>
    <n v="0"/>
    <n v="1"/>
    <x v="3"/>
    <b v="0"/>
    <n v="4"/>
    <n v="1"/>
    <n v="0.14000000000000001"/>
    <n v="0.1212"/>
    <n v="0.5"/>
    <n v="0.32840000000000003"/>
    <n v="0"/>
    <n v="3"/>
    <n v="3"/>
    <x v="1"/>
    <s v="Late Night"/>
    <s v="Mild"/>
    <s v="Comfortable"/>
    <x v="0"/>
    <s v="Off Peak"/>
    <s v="Jan"/>
    <s v="2011-Jan"/>
    <s v="Low Demand"/>
    <x v="5"/>
  </r>
  <r>
    <n v="282"/>
    <d v="2011-01-13T00:00:00"/>
    <n v="1"/>
    <n v="0"/>
    <n v="1"/>
    <x v="4"/>
    <b v="0"/>
    <n v="4"/>
    <n v="1"/>
    <n v="0.14000000000000001"/>
    <n v="0.1212"/>
    <n v="0.5"/>
    <n v="0.25369999999999998"/>
    <n v="0"/>
    <n v="4"/>
    <n v="4"/>
    <x v="1"/>
    <s v="Late Night"/>
    <s v="Mild"/>
    <s v="Comfortable"/>
    <x v="0"/>
    <s v="Off Peak"/>
    <s v="Jan"/>
    <s v="2011-Jan"/>
    <s v="Low Demand"/>
    <x v="5"/>
  </r>
  <r>
    <n v="283"/>
    <d v="2011-01-13T00:00:00"/>
    <n v="1"/>
    <n v="0"/>
    <n v="1"/>
    <x v="5"/>
    <b v="0"/>
    <n v="4"/>
    <n v="1"/>
    <n v="0.14000000000000001"/>
    <n v="0.1212"/>
    <n v="0.5"/>
    <n v="0.29849999999999999"/>
    <n v="0"/>
    <n v="3"/>
    <n v="3"/>
    <x v="1"/>
    <s v="Late Night"/>
    <s v="Mild"/>
    <s v="Comfortable"/>
    <x v="0"/>
    <s v="Off Peak"/>
    <s v="Jan"/>
    <s v="2011-Jan"/>
    <s v="Low Demand"/>
    <x v="5"/>
  </r>
  <r>
    <n v="284"/>
    <d v="2011-01-13T00:00:00"/>
    <n v="1"/>
    <n v="0"/>
    <n v="1"/>
    <x v="6"/>
    <b v="0"/>
    <n v="4"/>
    <n v="1"/>
    <n v="0.12"/>
    <n v="0.1515"/>
    <n v="0.54"/>
    <n v="0.1343"/>
    <n v="0"/>
    <n v="28"/>
    <n v="28"/>
    <x v="1"/>
    <s v="Morning"/>
    <s v="Mild"/>
    <s v="Comfortable"/>
    <x v="0"/>
    <s v="Off Peak"/>
    <s v="Jan"/>
    <s v="2011-Jan"/>
    <s v="Low Demand"/>
    <x v="5"/>
  </r>
  <r>
    <n v="285"/>
    <d v="2011-01-13T00:00:00"/>
    <n v="1"/>
    <n v="0"/>
    <n v="1"/>
    <x v="7"/>
    <b v="0"/>
    <n v="4"/>
    <n v="1"/>
    <n v="0.12"/>
    <n v="0.1515"/>
    <n v="0.54"/>
    <n v="0.1343"/>
    <n v="0"/>
    <n v="72"/>
    <n v="72"/>
    <x v="1"/>
    <s v="Morning"/>
    <s v="Mild"/>
    <s v="Comfortable"/>
    <x v="0"/>
    <s v="AM Peak"/>
    <s v="Jan"/>
    <s v="2011-Jan"/>
    <s v="High Demand"/>
    <x v="5"/>
  </r>
  <r>
    <n v="286"/>
    <d v="2011-01-13T00:00:00"/>
    <n v="1"/>
    <n v="0"/>
    <n v="1"/>
    <x v="8"/>
    <b v="0"/>
    <n v="4"/>
    <n v="1"/>
    <n v="0.14000000000000001"/>
    <n v="0.13639999999999999"/>
    <n v="0.5"/>
    <n v="0.19400000000000001"/>
    <n v="5"/>
    <n v="197"/>
    <n v="202"/>
    <x v="1"/>
    <s v="Morning"/>
    <s v="Mild"/>
    <s v="Comfortable"/>
    <x v="0"/>
    <s v="AM Peak"/>
    <s v="Jan"/>
    <s v="2011-Jan"/>
    <s v="High Demand"/>
    <x v="5"/>
  </r>
  <r>
    <n v="287"/>
    <d v="2011-01-13T00:00:00"/>
    <n v="1"/>
    <n v="0"/>
    <n v="1"/>
    <x v="9"/>
    <b v="0"/>
    <n v="4"/>
    <n v="1"/>
    <n v="0.14000000000000001"/>
    <n v="0.1212"/>
    <n v="0.5"/>
    <n v="0.32840000000000003"/>
    <n v="2"/>
    <n v="137"/>
    <n v="139"/>
    <x v="1"/>
    <s v="Morning"/>
    <s v="Mild"/>
    <s v="Comfortable"/>
    <x v="0"/>
    <s v="AM Peak"/>
    <s v="Jan"/>
    <s v="2011-Jan"/>
    <s v="High Demand"/>
    <x v="5"/>
  </r>
  <r>
    <n v="288"/>
    <d v="2011-01-13T00:00:00"/>
    <n v="1"/>
    <n v="0"/>
    <n v="1"/>
    <x v="10"/>
    <b v="0"/>
    <n v="4"/>
    <n v="2"/>
    <n v="0.16"/>
    <n v="0.13639999999999999"/>
    <n v="0.5"/>
    <n v="0.35820000000000002"/>
    <n v="2"/>
    <n v="36"/>
    <n v="38"/>
    <x v="1"/>
    <s v="Morning"/>
    <s v="Mild"/>
    <s v="Comfortable"/>
    <x v="1"/>
    <s v="Off Peak"/>
    <s v="Jan"/>
    <s v="2011-Jan"/>
    <s v="Low Demand"/>
    <x v="5"/>
  </r>
  <r>
    <n v="289"/>
    <d v="2011-01-13T00:00:00"/>
    <n v="1"/>
    <n v="0"/>
    <n v="1"/>
    <x v="11"/>
    <b v="0"/>
    <n v="4"/>
    <n v="2"/>
    <n v="0.2"/>
    <n v="0.16669999999999999"/>
    <n v="0.44"/>
    <n v="0.44779999999999998"/>
    <n v="4"/>
    <n v="33"/>
    <n v="37"/>
    <x v="1"/>
    <s v="Morning"/>
    <s v="Mild"/>
    <s v="Comfortable"/>
    <x v="1"/>
    <s v="Off Peak"/>
    <s v="Jan"/>
    <s v="2011-Jan"/>
    <s v="Low Demand"/>
    <x v="5"/>
  </r>
  <r>
    <n v="290"/>
    <d v="2011-01-13T00:00:00"/>
    <n v="1"/>
    <n v="0"/>
    <n v="1"/>
    <x v="12"/>
    <b v="0"/>
    <n v="4"/>
    <n v="1"/>
    <n v="0.2"/>
    <n v="0.16669999999999999"/>
    <n v="0.44"/>
    <n v="0.41789999999999999"/>
    <n v="3"/>
    <n v="49"/>
    <n v="52"/>
    <x v="1"/>
    <s v="Afternoon"/>
    <s v="Mild"/>
    <s v="Comfortable"/>
    <x v="0"/>
    <s v="Off Peak"/>
    <s v="Jan"/>
    <s v="2011-Jan"/>
    <s v="Low Demand"/>
    <x v="5"/>
  </r>
  <r>
    <n v="291"/>
    <d v="2011-01-13T00:00:00"/>
    <n v="1"/>
    <n v="0"/>
    <n v="1"/>
    <x v="13"/>
    <b v="0"/>
    <n v="4"/>
    <n v="1"/>
    <n v="0.22"/>
    <n v="0.19700000000000001"/>
    <n v="0.41"/>
    <n v="0.44779999999999998"/>
    <n v="2"/>
    <n v="81"/>
    <n v="83"/>
    <x v="1"/>
    <s v="Afternoon"/>
    <s v="Hot"/>
    <s v="Comfortable"/>
    <x v="0"/>
    <s v="Off Peak"/>
    <s v="Jan"/>
    <s v="2011-Jan"/>
    <s v="High Demand"/>
    <x v="5"/>
  </r>
  <r>
    <n v="292"/>
    <d v="2011-01-13T00:00:00"/>
    <n v="1"/>
    <n v="0"/>
    <n v="1"/>
    <x v="14"/>
    <b v="0"/>
    <n v="4"/>
    <n v="1"/>
    <n v="0.22"/>
    <n v="0.19700000000000001"/>
    <n v="0.41"/>
    <n v="0.3881"/>
    <n v="3"/>
    <n v="39"/>
    <n v="42"/>
    <x v="1"/>
    <s v="Afternoon"/>
    <s v="Hot"/>
    <s v="Comfortable"/>
    <x v="0"/>
    <s v="Off Peak"/>
    <s v="Jan"/>
    <s v="2011-Jan"/>
    <s v="Low Demand"/>
    <x v="5"/>
  </r>
  <r>
    <n v="293"/>
    <d v="2011-01-13T00:00:00"/>
    <n v="1"/>
    <n v="0"/>
    <n v="1"/>
    <x v="15"/>
    <b v="0"/>
    <n v="4"/>
    <n v="1"/>
    <n v="0.24"/>
    <n v="0.21210000000000001"/>
    <n v="0.38"/>
    <n v="0.29849999999999999"/>
    <n v="5"/>
    <n v="55"/>
    <n v="60"/>
    <x v="1"/>
    <s v="Afternoon"/>
    <s v="Hot"/>
    <s v="Comfortable"/>
    <x v="0"/>
    <s v="Off Peak"/>
    <s v="Jan"/>
    <s v="2011-Jan"/>
    <s v="High Demand"/>
    <x v="5"/>
  </r>
  <r>
    <n v="294"/>
    <d v="2011-01-13T00:00:00"/>
    <n v="1"/>
    <n v="0"/>
    <n v="1"/>
    <x v="16"/>
    <b v="0"/>
    <n v="4"/>
    <n v="1"/>
    <n v="0.24"/>
    <n v="0.21210000000000001"/>
    <n v="0.38"/>
    <n v="0.35820000000000002"/>
    <n v="2"/>
    <n v="76"/>
    <n v="78"/>
    <x v="1"/>
    <s v="Afternoon"/>
    <s v="Hot"/>
    <s v="Comfortable"/>
    <x v="0"/>
    <s v="Off Peak"/>
    <s v="Jan"/>
    <s v="2011-Jan"/>
    <s v="High Demand"/>
    <x v="5"/>
  </r>
  <r>
    <n v="295"/>
    <d v="2011-01-13T00:00:00"/>
    <n v="1"/>
    <n v="0"/>
    <n v="1"/>
    <x v="17"/>
    <b v="0"/>
    <n v="4"/>
    <n v="1"/>
    <n v="0.2"/>
    <n v="0.18179999999999999"/>
    <n v="0.4"/>
    <n v="0.28360000000000002"/>
    <n v="4"/>
    <n v="158"/>
    <n v="162"/>
    <x v="1"/>
    <s v="Night"/>
    <s v="Mild"/>
    <s v="Comfortable"/>
    <x v="0"/>
    <s v="PM Peak"/>
    <s v="Jan"/>
    <s v="2011-Jan"/>
    <s v="High Demand"/>
    <x v="5"/>
  </r>
  <r>
    <n v="296"/>
    <d v="2011-01-13T00:00:00"/>
    <n v="1"/>
    <n v="0"/>
    <n v="1"/>
    <x v="18"/>
    <b v="0"/>
    <n v="4"/>
    <n v="1"/>
    <n v="0.2"/>
    <n v="0.18179999999999999"/>
    <n v="0.4"/>
    <n v="0.32840000000000003"/>
    <n v="3"/>
    <n v="141"/>
    <n v="144"/>
    <x v="1"/>
    <s v="Night"/>
    <s v="Mild"/>
    <s v="Comfortable"/>
    <x v="0"/>
    <s v="PM Peak"/>
    <s v="Jan"/>
    <s v="2011-Jan"/>
    <s v="High Demand"/>
    <x v="5"/>
  </r>
  <r>
    <n v="297"/>
    <d v="2011-01-13T00:00:00"/>
    <n v="1"/>
    <n v="0"/>
    <n v="1"/>
    <x v="19"/>
    <b v="0"/>
    <n v="4"/>
    <n v="1"/>
    <n v="0.16"/>
    <n v="0.1515"/>
    <n v="0.47"/>
    <n v="0.25369999999999998"/>
    <n v="1"/>
    <n v="98"/>
    <n v="99"/>
    <x v="1"/>
    <s v="Night"/>
    <s v="Mild"/>
    <s v="Comfortable"/>
    <x v="0"/>
    <s v="PM Peak"/>
    <s v="Jan"/>
    <s v="2011-Jan"/>
    <s v="High Demand"/>
    <x v="5"/>
  </r>
  <r>
    <n v="298"/>
    <d v="2011-01-13T00:00:00"/>
    <n v="1"/>
    <n v="0"/>
    <n v="1"/>
    <x v="20"/>
    <b v="0"/>
    <n v="4"/>
    <n v="1"/>
    <n v="0.16"/>
    <n v="0.1515"/>
    <n v="0.47"/>
    <n v="0.22389999999999999"/>
    <n v="0"/>
    <n v="64"/>
    <n v="64"/>
    <x v="1"/>
    <s v="Night"/>
    <s v="Mild"/>
    <s v="Comfortable"/>
    <x v="0"/>
    <s v="Off Peak"/>
    <s v="Jan"/>
    <s v="2011-Jan"/>
    <s v="High Demand"/>
    <x v="5"/>
  </r>
  <r>
    <n v="299"/>
    <d v="2011-01-13T00:00:00"/>
    <n v="1"/>
    <n v="0"/>
    <n v="1"/>
    <x v="21"/>
    <b v="0"/>
    <n v="4"/>
    <n v="1"/>
    <n v="0.14000000000000001"/>
    <n v="0.1212"/>
    <n v="0.46"/>
    <n v="0.29849999999999999"/>
    <n v="0"/>
    <n v="40"/>
    <n v="40"/>
    <x v="1"/>
    <s v="Night"/>
    <s v="Mild"/>
    <s v="Comfortable"/>
    <x v="0"/>
    <s v="Off Peak"/>
    <s v="Jan"/>
    <s v="2011-Jan"/>
    <s v="Low Demand"/>
    <x v="5"/>
  </r>
  <r>
    <n v="300"/>
    <d v="2011-01-13T00:00:00"/>
    <n v="1"/>
    <n v="0"/>
    <n v="1"/>
    <x v="22"/>
    <b v="0"/>
    <n v="4"/>
    <n v="1"/>
    <n v="0.14000000000000001"/>
    <n v="0.1212"/>
    <n v="0.46"/>
    <n v="0.32840000000000003"/>
    <n v="0"/>
    <n v="30"/>
    <n v="30"/>
    <x v="1"/>
    <s v="Night"/>
    <s v="Mild"/>
    <s v="Comfortable"/>
    <x v="0"/>
    <s v="Off Peak"/>
    <s v="Jan"/>
    <s v="2011-Jan"/>
    <s v="Low Demand"/>
    <x v="5"/>
  </r>
  <r>
    <n v="301"/>
    <d v="2011-01-13T00:00:00"/>
    <n v="1"/>
    <n v="0"/>
    <n v="1"/>
    <x v="23"/>
    <b v="0"/>
    <n v="4"/>
    <n v="1"/>
    <n v="0.12"/>
    <n v="0.13639999999999999"/>
    <n v="0.5"/>
    <n v="0.19400000000000001"/>
    <n v="1"/>
    <n v="14"/>
    <n v="15"/>
    <x v="1"/>
    <s v="Night"/>
    <s v="Mild"/>
    <s v="Comfortable"/>
    <x v="0"/>
    <s v="Off Peak"/>
    <s v="Jan"/>
    <s v="2011-Jan"/>
    <s v="Low Demand"/>
    <x v="5"/>
  </r>
  <r>
    <n v="302"/>
    <d v="2011-01-14T00:00:00"/>
    <n v="1"/>
    <n v="0"/>
    <n v="1"/>
    <x v="0"/>
    <b v="0"/>
    <n v="5"/>
    <n v="1"/>
    <n v="0.12"/>
    <n v="0.13639999999999999"/>
    <n v="0.5"/>
    <n v="0.19400000000000001"/>
    <n v="0"/>
    <n v="14"/>
    <n v="14"/>
    <x v="1"/>
    <s v="Late Night"/>
    <s v="Mild"/>
    <s v="Comfortable"/>
    <x v="0"/>
    <s v="Off Peak"/>
    <s v="Jan"/>
    <s v="2011-Jan"/>
    <s v="Low Demand"/>
    <x v="6"/>
  </r>
  <r>
    <n v="303"/>
    <d v="2011-01-14T00:00:00"/>
    <n v="1"/>
    <n v="0"/>
    <n v="1"/>
    <x v="1"/>
    <b v="0"/>
    <n v="5"/>
    <n v="1"/>
    <n v="0.1"/>
    <n v="0.1212"/>
    <n v="0.54"/>
    <n v="0.16420000000000001"/>
    <n v="0"/>
    <n v="5"/>
    <n v="5"/>
    <x v="1"/>
    <s v="Late Night"/>
    <s v="Cold"/>
    <s v="Comfortable"/>
    <x v="0"/>
    <s v="Off Peak"/>
    <s v="Jan"/>
    <s v="2011-Jan"/>
    <s v="Low Demand"/>
    <x v="6"/>
  </r>
  <r>
    <n v="304"/>
    <d v="2011-01-14T00:00:00"/>
    <n v="1"/>
    <n v="0"/>
    <n v="1"/>
    <x v="2"/>
    <b v="0"/>
    <n v="5"/>
    <n v="1"/>
    <n v="0.1"/>
    <n v="0.1212"/>
    <n v="0.54"/>
    <n v="0.1343"/>
    <n v="0"/>
    <n v="1"/>
    <n v="1"/>
    <x v="1"/>
    <s v="Late Night"/>
    <s v="Cold"/>
    <s v="Comfortable"/>
    <x v="0"/>
    <s v="Off Peak"/>
    <s v="Jan"/>
    <s v="2011-Jan"/>
    <s v="Low Demand"/>
    <x v="6"/>
  </r>
  <r>
    <n v="305"/>
    <d v="2011-01-14T00:00:00"/>
    <n v="1"/>
    <n v="0"/>
    <n v="1"/>
    <x v="3"/>
    <b v="0"/>
    <n v="5"/>
    <n v="1"/>
    <n v="0.1"/>
    <n v="0.13639999999999999"/>
    <n v="0.54"/>
    <n v="0.1045"/>
    <n v="0"/>
    <n v="1"/>
    <n v="1"/>
    <x v="1"/>
    <s v="Late Night"/>
    <s v="Cold"/>
    <s v="Comfortable"/>
    <x v="0"/>
    <s v="Off Peak"/>
    <s v="Jan"/>
    <s v="2011-Jan"/>
    <s v="Low Demand"/>
    <x v="6"/>
  </r>
  <r>
    <n v="306"/>
    <d v="2011-01-14T00:00:00"/>
    <n v="1"/>
    <n v="0"/>
    <n v="1"/>
    <x v="5"/>
    <b v="0"/>
    <n v="5"/>
    <n v="1"/>
    <n v="0.1"/>
    <n v="0.13639999999999999"/>
    <n v="0.54"/>
    <n v="8.9599999999999999E-2"/>
    <n v="0"/>
    <n v="8"/>
    <n v="8"/>
    <x v="1"/>
    <s v="Late Night"/>
    <s v="Cold"/>
    <s v="Comfortable"/>
    <x v="0"/>
    <s v="Off Peak"/>
    <s v="Jan"/>
    <s v="2011-Jan"/>
    <s v="Low Demand"/>
    <x v="6"/>
  </r>
  <r>
    <n v="307"/>
    <d v="2011-01-14T00:00:00"/>
    <n v="1"/>
    <n v="0"/>
    <n v="1"/>
    <x v="6"/>
    <b v="0"/>
    <n v="5"/>
    <n v="1"/>
    <n v="0.1"/>
    <n v="0.18179999999999999"/>
    <n v="0.54"/>
    <n v="0"/>
    <n v="0"/>
    <n v="17"/>
    <n v="17"/>
    <x v="1"/>
    <s v="Morning"/>
    <s v="Cold"/>
    <s v="Comfortable"/>
    <x v="0"/>
    <s v="Off Peak"/>
    <s v="Jan"/>
    <s v="2011-Jan"/>
    <s v="Low Demand"/>
    <x v="6"/>
  </r>
  <r>
    <n v="308"/>
    <d v="2011-01-14T00:00:00"/>
    <n v="1"/>
    <n v="0"/>
    <n v="1"/>
    <x v="7"/>
    <b v="0"/>
    <n v="5"/>
    <n v="1"/>
    <n v="0.1"/>
    <n v="0.1212"/>
    <n v="0.74"/>
    <n v="0.16420000000000001"/>
    <n v="0"/>
    <n v="70"/>
    <n v="70"/>
    <x v="1"/>
    <s v="Morning"/>
    <s v="Cold"/>
    <s v="Comfortable"/>
    <x v="0"/>
    <s v="AM Peak"/>
    <s v="Jan"/>
    <s v="2011-Jan"/>
    <s v="High Demand"/>
    <x v="6"/>
  </r>
  <r>
    <n v="309"/>
    <d v="2011-01-14T00:00:00"/>
    <n v="1"/>
    <n v="0"/>
    <n v="1"/>
    <x v="8"/>
    <b v="0"/>
    <n v="5"/>
    <n v="1"/>
    <n v="0.12"/>
    <n v="0.16669999999999999"/>
    <n v="0.68"/>
    <n v="0"/>
    <n v="2"/>
    <n v="156"/>
    <n v="158"/>
    <x v="1"/>
    <s v="Morning"/>
    <s v="Mild"/>
    <s v="Comfortable"/>
    <x v="0"/>
    <s v="AM Peak"/>
    <s v="Jan"/>
    <s v="2011-Jan"/>
    <s v="High Demand"/>
    <x v="6"/>
  </r>
  <r>
    <n v="310"/>
    <d v="2011-01-14T00:00:00"/>
    <n v="1"/>
    <n v="0"/>
    <n v="1"/>
    <x v="9"/>
    <b v="0"/>
    <n v="5"/>
    <n v="1"/>
    <n v="0.14000000000000001"/>
    <n v="0.1515"/>
    <n v="0.69"/>
    <n v="0.1343"/>
    <n v="0"/>
    <n v="117"/>
    <n v="117"/>
    <x v="1"/>
    <s v="Morning"/>
    <s v="Mild"/>
    <s v="Comfortable"/>
    <x v="0"/>
    <s v="AM Peak"/>
    <s v="Jan"/>
    <s v="2011-Jan"/>
    <s v="High Demand"/>
    <x v="6"/>
  </r>
  <r>
    <n v="311"/>
    <d v="2011-01-14T00:00:00"/>
    <n v="1"/>
    <n v="0"/>
    <n v="1"/>
    <x v="10"/>
    <b v="0"/>
    <n v="5"/>
    <n v="1"/>
    <n v="0.18"/>
    <n v="0.18179999999999999"/>
    <n v="0.55000000000000004"/>
    <n v="0.19400000000000001"/>
    <n v="4"/>
    <n v="40"/>
    <n v="44"/>
    <x v="1"/>
    <s v="Morning"/>
    <s v="Mild"/>
    <s v="Comfortable"/>
    <x v="0"/>
    <s v="Off Peak"/>
    <s v="Jan"/>
    <s v="2011-Jan"/>
    <s v="Low Demand"/>
    <x v="6"/>
  </r>
  <r>
    <n v="312"/>
    <d v="2011-01-14T00:00:00"/>
    <n v="1"/>
    <n v="0"/>
    <n v="1"/>
    <x v="11"/>
    <b v="0"/>
    <n v="5"/>
    <n v="1"/>
    <n v="0.18"/>
    <n v="0.16669999999999999"/>
    <n v="0.51"/>
    <n v="0.28360000000000002"/>
    <n v="6"/>
    <n v="47"/>
    <n v="53"/>
    <x v="1"/>
    <s v="Morning"/>
    <s v="Mild"/>
    <s v="Comfortable"/>
    <x v="0"/>
    <s v="Off Peak"/>
    <s v="Jan"/>
    <s v="2011-Jan"/>
    <s v="Low Demand"/>
    <x v="6"/>
  </r>
  <r>
    <n v="313"/>
    <d v="2011-01-14T00:00:00"/>
    <n v="1"/>
    <n v="0"/>
    <n v="1"/>
    <x v="12"/>
    <b v="0"/>
    <n v="5"/>
    <n v="1"/>
    <n v="0.2"/>
    <n v="0.19700000000000001"/>
    <n v="0.44"/>
    <n v="0.25369999999999998"/>
    <n v="2"/>
    <n v="59"/>
    <n v="61"/>
    <x v="1"/>
    <s v="Afternoon"/>
    <s v="Mild"/>
    <s v="Comfortable"/>
    <x v="0"/>
    <s v="Off Peak"/>
    <s v="Jan"/>
    <s v="2011-Jan"/>
    <s v="High Demand"/>
    <x v="6"/>
  </r>
  <r>
    <n v="314"/>
    <d v="2011-01-14T00:00:00"/>
    <n v="1"/>
    <n v="0"/>
    <n v="1"/>
    <x v="13"/>
    <b v="0"/>
    <n v="5"/>
    <n v="1"/>
    <n v="0.22"/>
    <n v="0.19700000000000001"/>
    <n v="0.37"/>
    <n v="0.3881"/>
    <n v="4"/>
    <n v="73"/>
    <n v="77"/>
    <x v="1"/>
    <s v="Afternoon"/>
    <s v="Hot"/>
    <s v="Comfortable"/>
    <x v="0"/>
    <s v="Off Peak"/>
    <s v="Jan"/>
    <s v="2011-Jan"/>
    <s v="High Demand"/>
    <x v="6"/>
  </r>
  <r>
    <n v="315"/>
    <d v="2011-01-14T00:00:00"/>
    <n v="1"/>
    <n v="0"/>
    <n v="1"/>
    <x v="14"/>
    <b v="0"/>
    <n v="5"/>
    <n v="1"/>
    <n v="0.22"/>
    <n v="0.21210000000000001"/>
    <n v="0.41"/>
    <n v="0.28360000000000002"/>
    <n v="5"/>
    <n v="59"/>
    <n v="64"/>
    <x v="1"/>
    <s v="Afternoon"/>
    <s v="Hot"/>
    <s v="Comfortable"/>
    <x v="0"/>
    <s v="Off Peak"/>
    <s v="Jan"/>
    <s v="2011-Jan"/>
    <s v="High Demand"/>
    <x v="6"/>
  </r>
  <r>
    <n v="316"/>
    <d v="2011-01-14T00:00:00"/>
    <n v="1"/>
    <n v="0"/>
    <n v="1"/>
    <x v="15"/>
    <b v="0"/>
    <n v="5"/>
    <n v="1"/>
    <n v="0.24"/>
    <n v="0.2424"/>
    <n v="0.38"/>
    <n v="0.16420000000000001"/>
    <n v="9"/>
    <n v="59"/>
    <n v="68"/>
    <x v="1"/>
    <s v="Afternoon"/>
    <s v="Hot"/>
    <s v="Comfortable"/>
    <x v="0"/>
    <s v="Off Peak"/>
    <s v="Jan"/>
    <s v="2011-Jan"/>
    <s v="High Demand"/>
    <x v="6"/>
  </r>
  <r>
    <n v="317"/>
    <d v="2011-01-14T00:00:00"/>
    <n v="1"/>
    <n v="0"/>
    <n v="1"/>
    <x v="16"/>
    <b v="0"/>
    <n v="5"/>
    <n v="1"/>
    <n v="0.22"/>
    <n v="0.2424"/>
    <n v="0.41"/>
    <n v="0.1045"/>
    <n v="3"/>
    <n v="87"/>
    <n v="90"/>
    <x v="1"/>
    <s v="Afternoon"/>
    <s v="Hot"/>
    <s v="Comfortable"/>
    <x v="0"/>
    <s v="Off Peak"/>
    <s v="Jan"/>
    <s v="2011-Jan"/>
    <s v="High Demand"/>
    <x v="6"/>
  </r>
  <r>
    <n v="318"/>
    <d v="2011-01-14T00:00:00"/>
    <n v="1"/>
    <n v="0"/>
    <n v="1"/>
    <x v="17"/>
    <b v="0"/>
    <n v="5"/>
    <n v="1"/>
    <n v="0.22"/>
    <n v="0.2273"/>
    <n v="0.41"/>
    <n v="0.16420000000000001"/>
    <n v="4"/>
    <n v="155"/>
    <n v="159"/>
    <x v="1"/>
    <s v="Night"/>
    <s v="Hot"/>
    <s v="Comfortable"/>
    <x v="0"/>
    <s v="PM Peak"/>
    <s v="Jan"/>
    <s v="2011-Jan"/>
    <s v="High Demand"/>
    <x v="6"/>
  </r>
  <r>
    <n v="319"/>
    <d v="2011-01-14T00:00:00"/>
    <n v="1"/>
    <n v="0"/>
    <n v="1"/>
    <x v="18"/>
    <b v="0"/>
    <n v="5"/>
    <n v="1"/>
    <n v="0.2"/>
    <n v="0.2576"/>
    <n v="0.47"/>
    <n v="0"/>
    <n v="5"/>
    <n v="134"/>
    <n v="139"/>
    <x v="1"/>
    <s v="Night"/>
    <s v="Mild"/>
    <s v="Comfortable"/>
    <x v="0"/>
    <s v="PM Peak"/>
    <s v="Jan"/>
    <s v="2011-Jan"/>
    <s v="High Demand"/>
    <x v="6"/>
  </r>
  <r>
    <n v="320"/>
    <d v="2011-01-14T00:00:00"/>
    <n v="1"/>
    <n v="0"/>
    <n v="1"/>
    <x v="19"/>
    <b v="0"/>
    <n v="5"/>
    <n v="1"/>
    <n v="0.16"/>
    <n v="0.19700000000000001"/>
    <n v="0.59"/>
    <n v="8.9599999999999999E-2"/>
    <n v="3"/>
    <n v="89"/>
    <n v="92"/>
    <x v="1"/>
    <s v="Night"/>
    <s v="Mild"/>
    <s v="Comfortable"/>
    <x v="0"/>
    <s v="PM Peak"/>
    <s v="Jan"/>
    <s v="2011-Jan"/>
    <s v="High Demand"/>
    <x v="6"/>
  </r>
  <r>
    <n v="321"/>
    <d v="2011-01-14T00:00:00"/>
    <n v="1"/>
    <n v="0"/>
    <n v="1"/>
    <x v="20"/>
    <b v="0"/>
    <n v="5"/>
    <n v="1"/>
    <n v="0.18"/>
    <n v="0.2424"/>
    <n v="0.59"/>
    <n v="0"/>
    <n v="0"/>
    <n v="68"/>
    <n v="68"/>
    <x v="1"/>
    <s v="Night"/>
    <s v="Mild"/>
    <s v="Comfortable"/>
    <x v="0"/>
    <s v="Off Peak"/>
    <s v="Jan"/>
    <s v="2011-Jan"/>
    <s v="High Demand"/>
    <x v="6"/>
  </r>
  <r>
    <n v="322"/>
    <d v="2011-01-14T00:00:00"/>
    <n v="1"/>
    <n v="0"/>
    <n v="1"/>
    <x v="21"/>
    <b v="0"/>
    <n v="5"/>
    <n v="1"/>
    <n v="0.16"/>
    <n v="0.2273"/>
    <n v="0.69"/>
    <n v="0"/>
    <n v="4"/>
    <n v="48"/>
    <n v="52"/>
    <x v="1"/>
    <s v="Night"/>
    <s v="Mild"/>
    <s v="Comfortable"/>
    <x v="0"/>
    <s v="Off Peak"/>
    <s v="Jan"/>
    <s v="2011-Jan"/>
    <s v="Low Demand"/>
    <x v="6"/>
  </r>
  <r>
    <n v="323"/>
    <d v="2011-01-14T00:00:00"/>
    <n v="1"/>
    <n v="0"/>
    <n v="1"/>
    <x v="22"/>
    <b v="0"/>
    <n v="5"/>
    <n v="2"/>
    <n v="0.16"/>
    <n v="0.2273"/>
    <n v="0.69"/>
    <n v="0"/>
    <n v="2"/>
    <n v="34"/>
    <n v="36"/>
    <x v="1"/>
    <s v="Night"/>
    <s v="Mild"/>
    <s v="Comfortable"/>
    <x v="1"/>
    <s v="Off Peak"/>
    <s v="Jan"/>
    <s v="2011-Jan"/>
    <s v="Low Demand"/>
    <x v="6"/>
  </r>
  <r>
    <n v="324"/>
    <d v="2011-01-14T00:00:00"/>
    <n v="1"/>
    <n v="0"/>
    <n v="1"/>
    <x v="23"/>
    <b v="0"/>
    <n v="5"/>
    <n v="2"/>
    <n v="0.18"/>
    <n v="0.2424"/>
    <n v="0.55000000000000004"/>
    <n v="0"/>
    <n v="1"/>
    <n v="26"/>
    <n v="27"/>
    <x v="1"/>
    <s v="Night"/>
    <s v="Mild"/>
    <s v="Comfortable"/>
    <x v="1"/>
    <s v="Off Peak"/>
    <s v="Jan"/>
    <s v="2011-Jan"/>
    <s v="Low Demand"/>
    <x v="6"/>
  </r>
  <r>
    <n v="325"/>
    <d v="2011-01-15T00:00:00"/>
    <n v="1"/>
    <n v="0"/>
    <n v="1"/>
    <x v="0"/>
    <b v="0"/>
    <n v="6"/>
    <n v="1"/>
    <n v="0.18"/>
    <n v="0.2424"/>
    <n v="0.55000000000000004"/>
    <n v="0"/>
    <n v="3"/>
    <n v="25"/>
    <n v="28"/>
    <x v="0"/>
    <s v="Late Night"/>
    <s v="Mild"/>
    <s v="Comfortable"/>
    <x v="0"/>
    <s v="Off Peak"/>
    <s v="Jan"/>
    <s v="2011-Jan"/>
    <s v="Low Demand"/>
    <x v="0"/>
  </r>
  <r>
    <n v="326"/>
    <d v="2011-01-15T00:00:00"/>
    <n v="1"/>
    <n v="0"/>
    <n v="1"/>
    <x v="1"/>
    <b v="0"/>
    <n v="6"/>
    <n v="2"/>
    <n v="0.16"/>
    <n v="0.19700000000000001"/>
    <n v="0.59"/>
    <n v="8.9599999999999999E-2"/>
    <n v="2"/>
    <n v="18"/>
    <n v="20"/>
    <x v="0"/>
    <s v="Late Night"/>
    <s v="Mild"/>
    <s v="Comfortable"/>
    <x v="1"/>
    <s v="Off Peak"/>
    <s v="Jan"/>
    <s v="2011-Jan"/>
    <s v="Low Demand"/>
    <x v="0"/>
  </r>
  <r>
    <n v="327"/>
    <d v="2011-01-15T00:00:00"/>
    <n v="1"/>
    <n v="0"/>
    <n v="1"/>
    <x v="2"/>
    <b v="0"/>
    <n v="6"/>
    <n v="2"/>
    <n v="0.16"/>
    <n v="0.19700000000000001"/>
    <n v="0.59"/>
    <n v="8.9599999999999999E-2"/>
    <n v="0"/>
    <n v="12"/>
    <n v="12"/>
    <x v="0"/>
    <s v="Late Night"/>
    <s v="Mild"/>
    <s v="Comfortable"/>
    <x v="1"/>
    <s v="Off Peak"/>
    <s v="Jan"/>
    <s v="2011-Jan"/>
    <s v="Low Demand"/>
    <x v="0"/>
  </r>
  <r>
    <n v="328"/>
    <d v="2011-01-15T00:00:00"/>
    <n v="1"/>
    <n v="0"/>
    <n v="1"/>
    <x v="3"/>
    <b v="0"/>
    <n v="6"/>
    <n v="2"/>
    <n v="0.16"/>
    <n v="0.2273"/>
    <n v="0.59"/>
    <n v="0"/>
    <n v="1"/>
    <n v="7"/>
    <n v="8"/>
    <x v="0"/>
    <s v="Late Night"/>
    <s v="Mild"/>
    <s v="Comfortable"/>
    <x v="1"/>
    <s v="Off Peak"/>
    <s v="Jan"/>
    <s v="2011-Jan"/>
    <s v="Low Demand"/>
    <x v="0"/>
  </r>
  <r>
    <n v="329"/>
    <d v="2011-01-15T00:00:00"/>
    <n v="1"/>
    <n v="0"/>
    <n v="1"/>
    <x v="4"/>
    <b v="0"/>
    <n v="6"/>
    <n v="2"/>
    <n v="0.16"/>
    <n v="0.2273"/>
    <n v="0.59"/>
    <n v="0"/>
    <n v="0"/>
    <n v="5"/>
    <n v="5"/>
    <x v="0"/>
    <s v="Late Night"/>
    <s v="Mild"/>
    <s v="Comfortable"/>
    <x v="1"/>
    <s v="Off Peak"/>
    <s v="Jan"/>
    <s v="2011-Jan"/>
    <s v="Low Demand"/>
    <x v="0"/>
  </r>
  <r>
    <n v="330"/>
    <d v="2011-01-15T00:00:00"/>
    <n v="1"/>
    <n v="0"/>
    <n v="1"/>
    <x v="5"/>
    <b v="0"/>
    <n v="6"/>
    <n v="1"/>
    <n v="0.16"/>
    <n v="0.2273"/>
    <n v="0.59"/>
    <n v="0"/>
    <n v="0"/>
    <n v="1"/>
    <n v="1"/>
    <x v="0"/>
    <s v="Late Night"/>
    <s v="Mild"/>
    <s v="Comfortable"/>
    <x v="0"/>
    <s v="Off Peak"/>
    <s v="Jan"/>
    <s v="2011-Jan"/>
    <s v="Low Demand"/>
    <x v="0"/>
  </r>
  <r>
    <n v="331"/>
    <d v="2011-01-15T00:00:00"/>
    <n v="1"/>
    <n v="0"/>
    <n v="1"/>
    <x v="6"/>
    <b v="0"/>
    <n v="6"/>
    <n v="1"/>
    <n v="0.14000000000000001"/>
    <n v="0.16669999999999999"/>
    <n v="0.63"/>
    <n v="0.1045"/>
    <n v="1"/>
    <n v="2"/>
    <n v="3"/>
    <x v="0"/>
    <s v="Morning"/>
    <s v="Mild"/>
    <s v="Comfortable"/>
    <x v="0"/>
    <s v="Off Peak"/>
    <s v="Jan"/>
    <s v="2011-Jan"/>
    <s v="Low Demand"/>
    <x v="0"/>
  </r>
  <r>
    <n v="332"/>
    <d v="2011-01-15T00:00:00"/>
    <n v="1"/>
    <n v="0"/>
    <n v="1"/>
    <x v="7"/>
    <b v="0"/>
    <n v="6"/>
    <n v="1"/>
    <n v="0.14000000000000001"/>
    <n v="0.21210000000000001"/>
    <n v="0.63"/>
    <n v="0"/>
    <n v="1"/>
    <n v="9"/>
    <n v="10"/>
    <x v="0"/>
    <s v="Morning"/>
    <s v="Mild"/>
    <s v="Comfortable"/>
    <x v="0"/>
    <s v="AM Peak"/>
    <s v="Jan"/>
    <s v="2011-Jan"/>
    <s v="Low Demand"/>
    <x v="0"/>
  </r>
  <r>
    <n v="333"/>
    <d v="2011-01-15T00:00:00"/>
    <n v="1"/>
    <n v="0"/>
    <n v="1"/>
    <x v="8"/>
    <b v="0"/>
    <n v="6"/>
    <n v="1"/>
    <n v="0.14000000000000001"/>
    <n v="0.1515"/>
    <n v="0.63"/>
    <n v="0.1343"/>
    <n v="1"/>
    <n v="22"/>
    <n v="23"/>
    <x v="0"/>
    <s v="Morning"/>
    <s v="Mild"/>
    <s v="Comfortable"/>
    <x v="0"/>
    <s v="AM Peak"/>
    <s v="Jan"/>
    <s v="2011-Jan"/>
    <s v="Low Demand"/>
    <x v="0"/>
  </r>
  <r>
    <n v="334"/>
    <d v="2011-01-15T00:00:00"/>
    <n v="1"/>
    <n v="0"/>
    <n v="1"/>
    <x v="9"/>
    <b v="0"/>
    <n v="6"/>
    <n v="1"/>
    <n v="0.16"/>
    <n v="0.18179999999999999"/>
    <n v="0.64"/>
    <n v="0.1343"/>
    <n v="2"/>
    <n v="31"/>
    <n v="33"/>
    <x v="0"/>
    <s v="Morning"/>
    <s v="Mild"/>
    <s v="Comfortable"/>
    <x v="0"/>
    <s v="AM Peak"/>
    <s v="Jan"/>
    <s v="2011-Jan"/>
    <s v="Low Demand"/>
    <x v="0"/>
  </r>
  <r>
    <n v="335"/>
    <d v="2011-01-15T00:00:00"/>
    <n v="1"/>
    <n v="0"/>
    <n v="1"/>
    <x v="10"/>
    <b v="0"/>
    <n v="6"/>
    <n v="1"/>
    <n v="0.18"/>
    <n v="0.19700000000000001"/>
    <n v="0.59"/>
    <n v="0.16420000000000001"/>
    <n v="2"/>
    <n v="57"/>
    <n v="59"/>
    <x v="0"/>
    <s v="Morning"/>
    <s v="Mild"/>
    <s v="Comfortable"/>
    <x v="0"/>
    <s v="Off Peak"/>
    <s v="Jan"/>
    <s v="2011-Jan"/>
    <s v="High Demand"/>
    <x v="0"/>
  </r>
  <r>
    <n v="336"/>
    <d v="2011-01-15T00:00:00"/>
    <n v="1"/>
    <n v="0"/>
    <n v="1"/>
    <x v="11"/>
    <b v="0"/>
    <n v="6"/>
    <n v="1"/>
    <n v="0.2"/>
    <n v="0.19700000000000001"/>
    <n v="0.55000000000000004"/>
    <n v="0.22389999999999999"/>
    <n v="18"/>
    <n v="54"/>
    <n v="72"/>
    <x v="0"/>
    <s v="Morning"/>
    <s v="Mild"/>
    <s v="Comfortable"/>
    <x v="0"/>
    <s v="Off Peak"/>
    <s v="Jan"/>
    <s v="2011-Jan"/>
    <s v="High Demand"/>
    <x v="0"/>
  </r>
  <r>
    <n v="337"/>
    <d v="2011-01-15T00:00:00"/>
    <n v="1"/>
    <n v="0"/>
    <n v="1"/>
    <x v="12"/>
    <b v="0"/>
    <n v="6"/>
    <n v="1"/>
    <n v="0.24"/>
    <n v="0.2273"/>
    <n v="0.48"/>
    <n v="0.22389999999999999"/>
    <n v="15"/>
    <n v="74"/>
    <n v="89"/>
    <x v="0"/>
    <s v="Afternoon"/>
    <s v="Hot"/>
    <s v="Comfortable"/>
    <x v="0"/>
    <s v="Off Peak"/>
    <s v="Jan"/>
    <s v="2011-Jan"/>
    <s v="High Demand"/>
    <x v="0"/>
  </r>
  <r>
    <n v="338"/>
    <d v="2011-01-15T00:00:00"/>
    <n v="1"/>
    <n v="0"/>
    <n v="1"/>
    <x v="13"/>
    <b v="0"/>
    <n v="6"/>
    <n v="1"/>
    <n v="0.28000000000000003"/>
    <n v="0.2576"/>
    <n v="0.38"/>
    <n v="0.29849999999999999"/>
    <n v="21"/>
    <n v="80"/>
    <n v="101"/>
    <x v="0"/>
    <s v="Afternoon"/>
    <s v="Hot"/>
    <s v="Comfortable"/>
    <x v="0"/>
    <s v="Off Peak"/>
    <s v="Jan"/>
    <s v="2011-Jan"/>
    <s v="High Demand"/>
    <x v="0"/>
  </r>
  <r>
    <n v="339"/>
    <d v="2011-01-15T00:00:00"/>
    <n v="1"/>
    <n v="0"/>
    <n v="1"/>
    <x v="14"/>
    <b v="0"/>
    <n v="6"/>
    <n v="1"/>
    <n v="0.3"/>
    <n v="0.28789999999999999"/>
    <n v="0.39"/>
    <n v="0.28360000000000002"/>
    <n v="26"/>
    <n v="92"/>
    <n v="118"/>
    <x v="0"/>
    <s v="Afternoon"/>
    <s v="Hot"/>
    <s v="Comfortable"/>
    <x v="0"/>
    <s v="Off Peak"/>
    <s v="Jan"/>
    <s v="2011-Jan"/>
    <s v="High Demand"/>
    <x v="0"/>
  </r>
  <r>
    <n v="340"/>
    <d v="2011-01-15T00:00:00"/>
    <n v="1"/>
    <n v="0"/>
    <n v="1"/>
    <x v="15"/>
    <b v="0"/>
    <n v="6"/>
    <n v="2"/>
    <n v="0.32"/>
    <n v="0.31819999999999998"/>
    <n v="0.36"/>
    <n v="0.19400000000000001"/>
    <n v="21"/>
    <n v="108"/>
    <n v="129"/>
    <x v="0"/>
    <s v="Afternoon"/>
    <s v="Hot"/>
    <s v="Comfortable"/>
    <x v="1"/>
    <s v="Off Peak"/>
    <s v="Jan"/>
    <s v="2011-Jan"/>
    <s v="High Demand"/>
    <x v="0"/>
  </r>
  <r>
    <n v="341"/>
    <d v="2011-01-15T00:00:00"/>
    <n v="1"/>
    <n v="0"/>
    <n v="1"/>
    <x v="16"/>
    <b v="0"/>
    <n v="6"/>
    <n v="2"/>
    <n v="0.34"/>
    <n v="0.33329999999999999"/>
    <n v="0.34"/>
    <n v="0.19400000000000001"/>
    <n v="33"/>
    <n v="95"/>
    <n v="128"/>
    <x v="0"/>
    <s v="Afternoon"/>
    <s v="Hot"/>
    <s v="Dry"/>
    <x v="1"/>
    <s v="Off Peak"/>
    <s v="Jan"/>
    <s v="2011-Jan"/>
    <s v="High Demand"/>
    <x v="0"/>
  </r>
  <r>
    <n v="342"/>
    <d v="2011-01-15T00:00:00"/>
    <n v="1"/>
    <n v="0"/>
    <n v="1"/>
    <x v="17"/>
    <b v="0"/>
    <n v="6"/>
    <n v="2"/>
    <n v="0.32"/>
    <n v="0.30299999999999999"/>
    <n v="0.36"/>
    <n v="0.28360000000000002"/>
    <n v="29"/>
    <n v="54"/>
    <n v="83"/>
    <x v="0"/>
    <s v="Night"/>
    <s v="Hot"/>
    <s v="Comfortable"/>
    <x v="1"/>
    <s v="PM Peak"/>
    <s v="Jan"/>
    <s v="2011-Jan"/>
    <s v="High Demand"/>
    <x v="0"/>
  </r>
  <r>
    <n v="343"/>
    <d v="2011-01-15T00:00:00"/>
    <n v="1"/>
    <n v="0"/>
    <n v="1"/>
    <x v="18"/>
    <b v="0"/>
    <n v="6"/>
    <n v="2"/>
    <n v="0.3"/>
    <n v="0.28789999999999999"/>
    <n v="0.45"/>
    <n v="0.25369999999999998"/>
    <n v="15"/>
    <n v="69"/>
    <n v="84"/>
    <x v="0"/>
    <s v="Night"/>
    <s v="Hot"/>
    <s v="Comfortable"/>
    <x v="1"/>
    <s v="PM Peak"/>
    <s v="Jan"/>
    <s v="2011-Jan"/>
    <s v="High Demand"/>
    <x v="0"/>
  </r>
  <r>
    <n v="344"/>
    <d v="2011-01-15T00:00:00"/>
    <n v="1"/>
    <n v="0"/>
    <n v="1"/>
    <x v="19"/>
    <b v="0"/>
    <n v="6"/>
    <n v="2"/>
    <n v="0.32"/>
    <n v="0.30299999999999999"/>
    <n v="0.39"/>
    <n v="0.25369999999999998"/>
    <n v="14"/>
    <n v="60"/>
    <n v="74"/>
    <x v="0"/>
    <s v="Night"/>
    <s v="Hot"/>
    <s v="Comfortable"/>
    <x v="1"/>
    <s v="PM Peak"/>
    <s v="Jan"/>
    <s v="2011-Jan"/>
    <s v="High Demand"/>
    <x v="0"/>
  </r>
  <r>
    <n v="345"/>
    <d v="2011-01-15T00:00:00"/>
    <n v="1"/>
    <n v="0"/>
    <n v="1"/>
    <x v="20"/>
    <b v="0"/>
    <n v="6"/>
    <n v="2"/>
    <n v="0.32"/>
    <n v="0.30299999999999999"/>
    <n v="0.39"/>
    <n v="0.25369999999999998"/>
    <n v="6"/>
    <n v="35"/>
    <n v="41"/>
    <x v="0"/>
    <s v="Night"/>
    <s v="Hot"/>
    <s v="Comfortable"/>
    <x v="1"/>
    <s v="Off Peak"/>
    <s v="Jan"/>
    <s v="2011-Jan"/>
    <s v="Low Demand"/>
    <x v="0"/>
  </r>
  <r>
    <n v="346"/>
    <d v="2011-01-15T00:00:00"/>
    <n v="1"/>
    <n v="0"/>
    <n v="1"/>
    <x v="21"/>
    <b v="0"/>
    <n v="6"/>
    <n v="2"/>
    <n v="0.32"/>
    <n v="0.30299999999999999"/>
    <n v="0.39"/>
    <n v="0.22389999999999999"/>
    <n v="6"/>
    <n v="51"/>
    <n v="57"/>
    <x v="0"/>
    <s v="Night"/>
    <s v="Hot"/>
    <s v="Comfortable"/>
    <x v="1"/>
    <s v="Off Peak"/>
    <s v="Jan"/>
    <s v="2011-Jan"/>
    <s v="Low Demand"/>
    <x v="0"/>
  </r>
  <r>
    <n v="347"/>
    <d v="2011-01-15T00:00:00"/>
    <n v="1"/>
    <n v="0"/>
    <n v="1"/>
    <x v="22"/>
    <b v="0"/>
    <n v="6"/>
    <n v="2"/>
    <n v="0.3"/>
    <n v="0.31819999999999998"/>
    <n v="0.42"/>
    <n v="0.1045"/>
    <n v="0"/>
    <n v="26"/>
    <n v="26"/>
    <x v="0"/>
    <s v="Night"/>
    <s v="Hot"/>
    <s v="Comfortable"/>
    <x v="1"/>
    <s v="Off Peak"/>
    <s v="Jan"/>
    <s v="2011-Jan"/>
    <s v="Low Demand"/>
    <x v="0"/>
  </r>
  <r>
    <n v="348"/>
    <d v="2011-01-15T00:00:00"/>
    <n v="1"/>
    <n v="0"/>
    <n v="1"/>
    <x v="23"/>
    <b v="0"/>
    <n v="6"/>
    <n v="1"/>
    <n v="0.3"/>
    <n v="0.28789999999999999"/>
    <n v="0.45"/>
    <n v="0.28360000000000002"/>
    <n v="5"/>
    <n v="39"/>
    <n v="44"/>
    <x v="0"/>
    <s v="Night"/>
    <s v="Hot"/>
    <s v="Comfortable"/>
    <x v="0"/>
    <s v="Off Peak"/>
    <s v="Jan"/>
    <s v="2011-Jan"/>
    <s v="Low Demand"/>
    <x v="0"/>
  </r>
  <r>
    <n v="349"/>
    <d v="2011-01-16T00:00:00"/>
    <n v="1"/>
    <n v="0"/>
    <n v="1"/>
    <x v="0"/>
    <b v="0"/>
    <n v="0"/>
    <n v="1"/>
    <n v="0.26"/>
    <n v="0.30299999999999999"/>
    <n v="0.56000000000000005"/>
    <n v="0"/>
    <n v="6"/>
    <n v="33"/>
    <n v="39"/>
    <x v="0"/>
    <s v="Late Night"/>
    <s v="Hot"/>
    <s v="Comfortable"/>
    <x v="0"/>
    <s v="Off Peak"/>
    <s v="Jan"/>
    <s v="2011-Jan"/>
    <s v="Low Demand"/>
    <x v="1"/>
  </r>
  <r>
    <n v="350"/>
    <d v="2011-01-16T00:00:00"/>
    <n v="1"/>
    <n v="0"/>
    <n v="1"/>
    <x v="1"/>
    <b v="0"/>
    <n v="0"/>
    <n v="1"/>
    <n v="0.26"/>
    <n v="0.2727"/>
    <n v="0.56000000000000005"/>
    <n v="0.1343"/>
    <n v="4"/>
    <n v="19"/>
    <n v="23"/>
    <x v="0"/>
    <s v="Late Night"/>
    <s v="Hot"/>
    <s v="Comfortable"/>
    <x v="0"/>
    <s v="Off Peak"/>
    <s v="Jan"/>
    <s v="2011-Jan"/>
    <s v="Low Demand"/>
    <x v="1"/>
  </r>
  <r>
    <n v="351"/>
    <d v="2011-01-16T00:00:00"/>
    <n v="1"/>
    <n v="0"/>
    <n v="1"/>
    <x v="2"/>
    <b v="0"/>
    <n v="0"/>
    <n v="1"/>
    <n v="0.26"/>
    <n v="0.28789999999999999"/>
    <n v="0.56000000000000005"/>
    <n v="8.9599999999999999E-2"/>
    <n v="3"/>
    <n v="13"/>
    <n v="16"/>
    <x v="0"/>
    <s v="Late Night"/>
    <s v="Hot"/>
    <s v="Comfortable"/>
    <x v="0"/>
    <s v="Off Peak"/>
    <s v="Jan"/>
    <s v="2011-Jan"/>
    <s v="Low Demand"/>
    <x v="1"/>
  </r>
  <r>
    <n v="352"/>
    <d v="2011-01-16T00:00:00"/>
    <n v="1"/>
    <n v="0"/>
    <n v="1"/>
    <x v="3"/>
    <b v="0"/>
    <n v="0"/>
    <n v="1"/>
    <n v="0.22"/>
    <n v="0.2727"/>
    <n v="0.69"/>
    <n v="0"/>
    <n v="9"/>
    <n v="6"/>
    <n v="15"/>
    <x v="0"/>
    <s v="Late Night"/>
    <s v="Hot"/>
    <s v="Comfortable"/>
    <x v="0"/>
    <s v="Off Peak"/>
    <s v="Jan"/>
    <s v="2011-Jan"/>
    <s v="Low Demand"/>
    <x v="1"/>
  </r>
  <r>
    <n v="353"/>
    <d v="2011-01-16T00:00:00"/>
    <n v="1"/>
    <n v="0"/>
    <n v="1"/>
    <x v="4"/>
    <b v="0"/>
    <n v="0"/>
    <n v="1"/>
    <n v="0.26"/>
    <n v="0.2576"/>
    <n v="0.56000000000000005"/>
    <n v="0.16420000000000001"/>
    <n v="0"/>
    <n v="1"/>
    <n v="1"/>
    <x v="0"/>
    <s v="Late Night"/>
    <s v="Hot"/>
    <s v="Comfortable"/>
    <x v="0"/>
    <s v="Off Peak"/>
    <s v="Jan"/>
    <s v="2011-Jan"/>
    <s v="Low Demand"/>
    <x v="1"/>
  </r>
  <r>
    <n v="354"/>
    <d v="2011-01-16T00:00:00"/>
    <n v="1"/>
    <n v="0"/>
    <n v="1"/>
    <x v="5"/>
    <b v="0"/>
    <n v="0"/>
    <n v="2"/>
    <n v="0.26"/>
    <n v="0.2576"/>
    <n v="0.56000000000000005"/>
    <n v="0.16420000000000001"/>
    <n v="1"/>
    <n v="1"/>
    <n v="2"/>
    <x v="0"/>
    <s v="Late Night"/>
    <s v="Hot"/>
    <s v="Comfortable"/>
    <x v="1"/>
    <s v="Off Peak"/>
    <s v="Jan"/>
    <s v="2011-Jan"/>
    <s v="Low Demand"/>
    <x v="1"/>
  </r>
  <r>
    <n v="355"/>
    <d v="2011-01-16T00:00:00"/>
    <n v="1"/>
    <n v="0"/>
    <n v="1"/>
    <x v="6"/>
    <b v="0"/>
    <n v="0"/>
    <n v="2"/>
    <n v="0.26"/>
    <n v="0.2576"/>
    <n v="0.56000000000000005"/>
    <n v="0.16420000000000001"/>
    <n v="0"/>
    <n v="1"/>
    <n v="1"/>
    <x v="0"/>
    <s v="Morning"/>
    <s v="Hot"/>
    <s v="Comfortable"/>
    <x v="1"/>
    <s v="Off Peak"/>
    <s v="Jan"/>
    <s v="2011-Jan"/>
    <s v="Low Demand"/>
    <x v="1"/>
  </r>
  <r>
    <n v="356"/>
    <d v="2011-01-16T00:00:00"/>
    <n v="1"/>
    <n v="0"/>
    <n v="1"/>
    <x v="7"/>
    <b v="0"/>
    <n v="0"/>
    <n v="2"/>
    <n v="0.24"/>
    <n v="0.21210000000000001"/>
    <n v="0.56000000000000005"/>
    <n v="0.29849999999999999"/>
    <n v="0"/>
    <n v="3"/>
    <n v="3"/>
    <x v="0"/>
    <s v="Morning"/>
    <s v="Hot"/>
    <s v="Comfortable"/>
    <x v="1"/>
    <s v="AM Peak"/>
    <s v="Jan"/>
    <s v="2011-Jan"/>
    <s v="Low Demand"/>
    <x v="1"/>
  </r>
  <r>
    <n v="357"/>
    <d v="2011-01-16T00:00:00"/>
    <n v="1"/>
    <n v="0"/>
    <n v="1"/>
    <x v="8"/>
    <b v="0"/>
    <n v="0"/>
    <n v="1"/>
    <n v="0.22"/>
    <n v="0.21210000000000001"/>
    <n v="0.55000000000000004"/>
    <n v="0.28360000000000002"/>
    <n v="0"/>
    <n v="18"/>
    <n v="18"/>
    <x v="0"/>
    <s v="Morning"/>
    <s v="Hot"/>
    <s v="Comfortable"/>
    <x v="0"/>
    <s v="AM Peak"/>
    <s v="Jan"/>
    <s v="2011-Jan"/>
    <s v="Low Demand"/>
    <x v="1"/>
  </r>
  <r>
    <n v="358"/>
    <d v="2011-01-16T00:00:00"/>
    <n v="1"/>
    <n v="0"/>
    <n v="1"/>
    <x v="9"/>
    <b v="0"/>
    <n v="0"/>
    <n v="1"/>
    <n v="0.22"/>
    <n v="0.21210000000000001"/>
    <n v="0.51"/>
    <n v="0.25369999999999998"/>
    <n v="3"/>
    <n v="29"/>
    <n v="32"/>
    <x v="0"/>
    <s v="Morning"/>
    <s v="Hot"/>
    <s v="Comfortable"/>
    <x v="0"/>
    <s v="AM Peak"/>
    <s v="Jan"/>
    <s v="2011-Jan"/>
    <s v="Low Demand"/>
    <x v="1"/>
  </r>
  <r>
    <n v="359"/>
    <d v="2011-01-16T00:00:00"/>
    <n v="1"/>
    <n v="0"/>
    <n v="1"/>
    <x v="10"/>
    <b v="0"/>
    <n v="0"/>
    <n v="1"/>
    <n v="0.22"/>
    <n v="0.21210000000000001"/>
    <n v="0.51"/>
    <n v="0.28360000000000002"/>
    <n v="8"/>
    <n v="71"/>
    <n v="79"/>
    <x v="0"/>
    <s v="Morning"/>
    <s v="Hot"/>
    <s v="Comfortable"/>
    <x v="0"/>
    <s v="Off Peak"/>
    <s v="Jan"/>
    <s v="2011-Jan"/>
    <s v="High Demand"/>
    <x v="1"/>
  </r>
  <r>
    <n v="360"/>
    <d v="2011-01-16T00:00:00"/>
    <n v="1"/>
    <n v="0"/>
    <n v="1"/>
    <x v="11"/>
    <b v="0"/>
    <n v="0"/>
    <n v="1"/>
    <n v="0.24"/>
    <n v="0.2273"/>
    <n v="0.44"/>
    <n v="0.25369999999999998"/>
    <n v="23"/>
    <n v="70"/>
    <n v="93"/>
    <x v="0"/>
    <s v="Morning"/>
    <s v="Hot"/>
    <s v="Comfortable"/>
    <x v="0"/>
    <s v="Off Peak"/>
    <s v="Jan"/>
    <s v="2011-Jan"/>
    <s v="High Demand"/>
    <x v="1"/>
  </r>
  <r>
    <n v="361"/>
    <d v="2011-01-16T00:00:00"/>
    <n v="1"/>
    <n v="0"/>
    <n v="1"/>
    <x v="12"/>
    <b v="0"/>
    <n v="0"/>
    <n v="1"/>
    <n v="0.24"/>
    <n v="0.21210000000000001"/>
    <n v="0.41"/>
    <n v="0.28360000000000002"/>
    <n v="29"/>
    <n v="75"/>
    <n v="104"/>
    <x v="0"/>
    <s v="Afternoon"/>
    <s v="Hot"/>
    <s v="Comfortable"/>
    <x v="0"/>
    <s v="Off Peak"/>
    <s v="Jan"/>
    <s v="2011-Jan"/>
    <s v="High Demand"/>
    <x v="1"/>
  </r>
  <r>
    <n v="362"/>
    <d v="2011-01-16T00:00:00"/>
    <n v="1"/>
    <n v="0"/>
    <n v="1"/>
    <x v="13"/>
    <b v="0"/>
    <n v="0"/>
    <n v="1"/>
    <n v="0.26"/>
    <n v="0.2273"/>
    <n v="0.35"/>
    <n v="0.29849999999999999"/>
    <n v="23"/>
    <n v="95"/>
    <n v="118"/>
    <x v="0"/>
    <s v="Afternoon"/>
    <s v="Hot"/>
    <s v="Dry"/>
    <x v="0"/>
    <s v="Off Peak"/>
    <s v="Jan"/>
    <s v="2011-Jan"/>
    <s v="High Demand"/>
    <x v="1"/>
  </r>
  <r>
    <n v="363"/>
    <d v="2011-01-16T00:00:00"/>
    <n v="1"/>
    <n v="0"/>
    <n v="1"/>
    <x v="14"/>
    <b v="0"/>
    <n v="0"/>
    <n v="1"/>
    <n v="0.28000000000000003"/>
    <n v="0.2727"/>
    <n v="0.36"/>
    <n v="0.25369999999999998"/>
    <n v="22"/>
    <n v="69"/>
    <n v="91"/>
    <x v="0"/>
    <s v="Afternoon"/>
    <s v="Hot"/>
    <s v="Comfortable"/>
    <x v="0"/>
    <s v="Off Peak"/>
    <s v="Jan"/>
    <s v="2011-Jan"/>
    <s v="High Demand"/>
    <x v="1"/>
  </r>
  <r>
    <n v="364"/>
    <d v="2011-01-16T00:00:00"/>
    <n v="1"/>
    <n v="0"/>
    <n v="1"/>
    <x v="15"/>
    <b v="0"/>
    <n v="0"/>
    <n v="1"/>
    <n v="0.26"/>
    <n v="0.2424"/>
    <n v="0.38"/>
    <n v="0.25369999999999998"/>
    <n v="35"/>
    <n v="78"/>
    <n v="113"/>
    <x v="0"/>
    <s v="Afternoon"/>
    <s v="Hot"/>
    <s v="Comfortable"/>
    <x v="0"/>
    <s v="Off Peak"/>
    <s v="Jan"/>
    <s v="2011-Jan"/>
    <s v="High Demand"/>
    <x v="1"/>
  </r>
  <r>
    <n v="365"/>
    <d v="2011-01-16T00:00:00"/>
    <n v="1"/>
    <n v="0"/>
    <n v="1"/>
    <x v="16"/>
    <b v="0"/>
    <n v="0"/>
    <n v="1"/>
    <n v="0.24"/>
    <n v="0.2273"/>
    <n v="0.38"/>
    <n v="0.22389999999999999"/>
    <n v="22"/>
    <n v="77"/>
    <n v="99"/>
    <x v="0"/>
    <s v="Afternoon"/>
    <s v="Hot"/>
    <s v="Comfortable"/>
    <x v="0"/>
    <s v="Off Peak"/>
    <s v="Jan"/>
    <s v="2011-Jan"/>
    <s v="High Demand"/>
    <x v="1"/>
  </r>
  <r>
    <n v="366"/>
    <d v="2011-01-16T00:00:00"/>
    <n v="1"/>
    <n v="0"/>
    <n v="1"/>
    <x v="17"/>
    <b v="0"/>
    <n v="0"/>
    <n v="1"/>
    <n v="0.22"/>
    <n v="0.21210000000000001"/>
    <n v="0.37"/>
    <n v="0.25369999999999998"/>
    <n v="23"/>
    <n v="82"/>
    <n v="105"/>
    <x v="0"/>
    <s v="Night"/>
    <s v="Hot"/>
    <s v="Comfortable"/>
    <x v="0"/>
    <s v="PM Peak"/>
    <s v="Jan"/>
    <s v="2011-Jan"/>
    <s v="High Demand"/>
    <x v="1"/>
  </r>
  <r>
    <n v="367"/>
    <d v="2011-01-16T00:00:00"/>
    <n v="1"/>
    <n v="0"/>
    <n v="1"/>
    <x v="18"/>
    <b v="0"/>
    <n v="0"/>
    <n v="1"/>
    <n v="0.2"/>
    <n v="0.21210000000000001"/>
    <n v="0.4"/>
    <n v="0.16420000000000001"/>
    <n v="11"/>
    <n v="56"/>
    <n v="67"/>
    <x v="0"/>
    <s v="Night"/>
    <s v="Mild"/>
    <s v="Comfortable"/>
    <x v="0"/>
    <s v="PM Peak"/>
    <s v="Jan"/>
    <s v="2011-Jan"/>
    <s v="High Demand"/>
    <x v="1"/>
  </r>
  <r>
    <n v="368"/>
    <d v="2011-01-16T00:00:00"/>
    <n v="1"/>
    <n v="0"/>
    <n v="1"/>
    <x v="19"/>
    <b v="0"/>
    <n v="0"/>
    <n v="1"/>
    <n v="0.18"/>
    <n v="0.19700000000000001"/>
    <n v="0.47"/>
    <n v="0.1343"/>
    <n v="14"/>
    <n v="47"/>
    <n v="61"/>
    <x v="0"/>
    <s v="Night"/>
    <s v="Mild"/>
    <s v="Comfortable"/>
    <x v="0"/>
    <s v="PM Peak"/>
    <s v="Jan"/>
    <s v="2011-Jan"/>
    <s v="High Demand"/>
    <x v="1"/>
  </r>
  <r>
    <n v="369"/>
    <d v="2011-01-16T00:00:00"/>
    <n v="1"/>
    <n v="0"/>
    <n v="1"/>
    <x v="20"/>
    <b v="0"/>
    <n v="0"/>
    <n v="1"/>
    <n v="0.18"/>
    <n v="0.19700000000000001"/>
    <n v="0.47"/>
    <n v="0.16420000000000001"/>
    <n v="7"/>
    <n v="50"/>
    <n v="57"/>
    <x v="0"/>
    <s v="Night"/>
    <s v="Mild"/>
    <s v="Comfortable"/>
    <x v="0"/>
    <s v="Off Peak"/>
    <s v="Jan"/>
    <s v="2011-Jan"/>
    <s v="Low Demand"/>
    <x v="1"/>
  </r>
  <r>
    <n v="370"/>
    <d v="2011-01-16T00:00:00"/>
    <n v="1"/>
    <n v="0"/>
    <n v="1"/>
    <x v="21"/>
    <b v="0"/>
    <n v="0"/>
    <n v="1"/>
    <n v="0.18"/>
    <n v="0.19700000000000001"/>
    <n v="0.51"/>
    <n v="0.16420000000000001"/>
    <n v="6"/>
    <n v="22"/>
    <n v="28"/>
    <x v="0"/>
    <s v="Night"/>
    <s v="Mild"/>
    <s v="Comfortable"/>
    <x v="0"/>
    <s v="Off Peak"/>
    <s v="Jan"/>
    <s v="2011-Jan"/>
    <s v="Low Demand"/>
    <x v="1"/>
  </r>
  <r>
    <n v="371"/>
    <d v="2011-01-16T00:00:00"/>
    <n v="1"/>
    <n v="0"/>
    <n v="1"/>
    <x v="22"/>
    <b v="0"/>
    <n v="0"/>
    <n v="2"/>
    <n v="0.2"/>
    <n v="0.21210000000000001"/>
    <n v="0.49"/>
    <n v="0.1343"/>
    <n v="2"/>
    <n v="19"/>
    <n v="21"/>
    <x v="0"/>
    <s v="Night"/>
    <s v="Mild"/>
    <s v="Comfortable"/>
    <x v="1"/>
    <s v="Off Peak"/>
    <s v="Jan"/>
    <s v="2011-Jan"/>
    <s v="Low Demand"/>
    <x v="1"/>
  </r>
  <r>
    <n v="372"/>
    <d v="2011-01-16T00:00:00"/>
    <n v="1"/>
    <n v="0"/>
    <n v="1"/>
    <x v="23"/>
    <b v="0"/>
    <n v="0"/>
    <n v="2"/>
    <n v="0.2"/>
    <n v="0.2273"/>
    <n v="0.4"/>
    <n v="0.1045"/>
    <n v="0"/>
    <n v="18"/>
    <n v="18"/>
    <x v="0"/>
    <s v="Night"/>
    <s v="Mild"/>
    <s v="Comfortable"/>
    <x v="1"/>
    <s v="Off Peak"/>
    <s v="Jan"/>
    <s v="2011-Jan"/>
    <s v="Low Demand"/>
    <x v="1"/>
  </r>
  <r>
    <n v="373"/>
    <d v="2011-01-17T00:00:00"/>
    <n v="1"/>
    <n v="0"/>
    <n v="1"/>
    <x v="0"/>
    <b v="1"/>
    <n v="1"/>
    <n v="2"/>
    <n v="0.2"/>
    <n v="0.19700000000000001"/>
    <n v="0.47"/>
    <n v="0.22389999999999999"/>
    <n v="1"/>
    <n v="16"/>
    <n v="17"/>
    <x v="1"/>
    <s v="Late Night"/>
    <s v="Mild"/>
    <s v="Comfortable"/>
    <x v="1"/>
    <s v="Off Peak"/>
    <s v="Jan"/>
    <s v="2011-Jan"/>
    <s v="Low Demand"/>
    <x v="2"/>
  </r>
  <r>
    <n v="374"/>
    <d v="2011-01-17T00:00:00"/>
    <n v="1"/>
    <n v="0"/>
    <n v="1"/>
    <x v="1"/>
    <b v="1"/>
    <n v="1"/>
    <n v="2"/>
    <n v="0.2"/>
    <n v="0.19700000000000001"/>
    <n v="0.44"/>
    <n v="0.19400000000000001"/>
    <n v="1"/>
    <n v="15"/>
    <n v="16"/>
    <x v="1"/>
    <s v="Late Night"/>
    <s v="Mild"/>
    <s v="Comfortable"/>
    <x v="1"/>
    <s v="Off Peak"/>
    <s v="Jan"/>
    <s v="2011-Jan"/>
    <s v="Low Demand"/>
    <x v="2"/>
  </r>
  <r>
    <n v="375"/>
    <d v="2011-01-17T00:00:00"/>
    <n v="1"/>
    <n v="0"/>
    <n v="1"/>
    <x v="2"/>
    <b v="1"/>
    <n v="1"/>
    <n v="2"/>
    <n v="0.18"/>
    <n v="0.16669999999999999"/>
    <n v="0.43"/>
    <n v="0.25369999999999998"/>
    <n v="0"/>
    <n v="8"/>
    <n v="8"/>
    <x v="1"/>
    <s v="Late Night"/>
    <s v="Mild"/>
    <s v="Comfortable"/>
    <x v="1"/>
    <s v="Off Peak"/>
    <s v="Jan"/>
    <s v="2011-Jan"/>
    <s v="Low Demand"/>
    <x v="2"/>
  </r>
  <r>
    <n v="376"/>
    <d v="2011-01-17T00:00:00"/>
    <n v="1"/>
    <n v="0"/>
    <n v="1"/>
    <x v="3"/>
    <b v="1"/>
    <n v="1"/>
    <n v="2"/>
    <n v="0.18"/>
    <n v="0.18179999999999999"/>
    <n v="0.43"/>
    <n v="0.19400000000000001"/>
    <n v="0"/>
    <n v="2"/>
    <n v="2"/>
    <x v="1"/>
    <s v="Late Night"/>
    <s v="Mild"/>
    <s v="Comfortable"/>
    <x v="1"/>
    <s v="Off Peak"/>
    <s v="Jan"/>
    <s v="2011-Jan"/>
    <s v="Low Demand"/>
    <x v="2"/>
  </r>
  <r>
    <n v="377"/>
    <d v="2011-01-17T00:00:00"/>
    <n v="1"/>
    <n v="0"/>
    <n v="1"/>
    <x v="4"/>
    <b v="1"/>
    <n v="1"/>
    <n v="2"/>
    <n v="0.18"/>
    <n v="0.19700000000000001"/>
    <n v="0.43"/>
    <n v="0.1343"/>
    <n v="1"/>
    <n v="2"/>
    <n v="3"/>
    <x v="1"/>
    <s v="Late Night"/>
    <s v="Mild"/>
    <s v="Comfortable"/>
    <x v="1"/>
    <s v="Off Peak"/>
    <s v="Jan"/>
    <s v="2011-Jan"/>
    <s v="Low Demand"/>
    <x v="2"/>
  </r>
  <r>
    <n v="378"/>
    <d v="2011-01-17T00:00:00"/>
    <n v="1"/>
    <n v="0"/>
    <n v="1"/>
    <x v="5"/>
    <b v="1"/>
    <n v="1"/>
    <n v="2"/>
    <n v="0.18"/>
    <n v="0.19700000000000001"/>
    <n v="0.43"/>
    <n v="0.16420000000000001"/>
    <n v="0"/>
    <n v="1"/>
    <n v="1"/>
    <x v="1"/>
    <s v="Late Night"/>
    <s v="Mild"/>
    <s v="Comfortable"/>
    <x v="1"/>
    <s v="Off Peak"/>
    <s v="Jan"/>
    <s v="2011-Jan"/>
    <s v="Low Demand"/>
    <x v="2"/>
  </r>
  <r>
    <n v="379"/>
    <d v="2011-01-17T00:00:00"/>
    <n v="1"/>
    <n v="0"/>
    <n v="1"/>
    <x v="6"/>
    <b v="1"/>
    <n v="1"/>
    <n v="2"/>
    <n v="0.18"/>
    <n v="0.18179999999999999"/>
    <n v="0.43"/>
    <n v="0.19400000000000001"/>
    <n v="0"/>
    <n v="5"/>
    <n v="5"/>
    <x v="1"/>
    <s v="Morning"/>
    <s v="Mild"/>
    <s v="Comfortable"/>
    <x v="1"/>
    <s v="Off Peak"/>
    <s v="Jan"/>
    <s v="2011-Jan"/>
    <s v="Low Demand"/>
    <x v="2"/>
  </r>
  <r>
    <n v="380"/>
    <d v="2011-01-17T00:00:00"/>
    <n v="1"/>
    <n v="0"/>
    <n v="1"/>
    <x v="7"/>
    <b v="1"/>
    <n v="1"/>
    <n v="2"/>
    <n v="0.16"/>
    <n v="0.18179999999999999"/>
    <n v="0.5"/>
    <n v="0.1343"/>
    <n v="4"/>
    <n v="9"/>
    <n v="13"/>
    <x v="1"/>
    <s v="Morning"/>
    <s v="Mild"/>
    <s v="Comfortable"/>
    <x v="1"/>
    <s v="AM Peak"/>
    <s v="Jan"/>
    <s v="2011-Jan"/>
    <s v="Low Demand"/>
    <x v="2"/>
  </r>
  <r>
    <n v="381"/>
    <d v="2011-01-17T00:00:00"/>
    <n v="1"/>
    <n v="0"/>
    <n v="1"/>
    <x v="8"/>
    <b v="1"/>
    <n v="1"/>
    <n v="2"/>
    <n v="0.16"/>
    <n v="0.1515"/>
    <n v="0.47"/>
    <n v="0.22389999999999999"/>
    <n v="3"/>
    <n v="30"/>
    <n v="33"/>
    <x v="1"/>
    <s v="Morning"/>
    <s v="Mild"/>
    <s v="Comfortable"/>
    <x v="1"/>
    <s v="AM Peak"/>
    <s v="Jan"/>
    <s v="2011-Jan"/>
    <s v="Low Demand"/>
    <x v="2"/>
  </r>
  <r>
    <n v="382"/>
    <d v="2011-01-17T00:00:00"/>
    <n v="1"/>
    <n v="0"/>
    <n v="1"/>
    <x v="9"/>
    <b v="1"/>
    <n v="1"/>
    <n v="2"/>
    <n v="0.16"/>
    <n v="0.1515"/>
    <n v="0.47"/>
    <n v="0.22389999999999999"/>
    <n v="8"/>
    <n v="39"/>
    <n v="47"/>
    <x v="1"/>
    <s v="Morning"/>
    <s v="Mild"/>
    <s v="Comfortable"/>
    <x v="1"/>
    <s v="AM Peak"/>
    <s v="Jan"/>
    <s v="2011-Jan"/>
    <s v="Low Demand"/>
    <x v="2"/>
  </r>
  <r>
    <n v="383"/>
    <d v="2011-01-17T00:00:00"/>
    <n v="1"/>
    <n v="0"/>
    <n v="1"/>
    <x v="10"/>
    <b v="1"/>
    <n v="1"/>
    <n v="2"/>
    <n v="0.16"/>
    <n v="0.1515"/>
    <n v="0.5"/>
    <n v="0.25369999999999998"/>
    <n v="7"/>
    <n v="50"/>
    <n v="57"/>
    <x v="1"/>
    <s v="Morning"/>
    <s v="Mild"/>
    <s v="Comfortable"/>
    <x v="1"/>
    <s v="Off Peak"/>
    <s v="Jan"/>
    <s v="2011-Jan"/>
    <s v="Low Demand"/>
    <x v="2"/>
  </r>
  <r>
    <n v="384"/>
    <d v="2011-01-17T00:00:00"/>
    <n v="1"/>
    <n v="0"/>
    <n v="1"/>
    <x v="11"/>
    <b v="1"/>
    <n v="1"/>
    <n v="2"/>
    <n v="0.16"/>
    <n v="0.1515"/>
    <n v="0.55000000000000004"/>
    <n v="0.19400000000000001"/>
    <n v="9"/>
    <n v="55"/>
    <n v="64"/>
    <x v="1"/>
    <s v="Morning"/>
    <s v="Mild"/>
    <s v="Comfortable"/>
    <x v="1"/>
    <s v="Off Peak"/>
    <s v="Jan"/>
    <s v="2011-Jan"/>
    <s v="High Demand"/>
    <x v="2"/>
  </r>
  <r>
    <n v="385"/>
    <d v="2011-01-17T00:00:00"/>
    <n v="1"/>
    <n v="0"/>
    <n v="1"/>
    <x v="12"/>
    <b v="1"/>
    <n v="1"/>
    <n v="2"/>
    <n v="0.18"/>
    <n v="0.19700000000000001"/>
    <n v="0.47"/>
    <n v="0.1343"/>
    <n v="10"/>
    <n v="70"/>
    <n v="80"/>
    <x v="1"/>
    <s v="Afternoon"/>
    <s v="Mild"/>
    <s v="Comfortable"/>
    <x v="1"/>
    <s v="Off Peak"/>
    <s v="Jan"/>
    <s v="2011-Jan"/>
    <s v="High Demand"/>
    <x v="2"/>
  </r>
  <r>
    <n v="386"/>
    <d v="2011-01-17T00:00:00"/>
    <n v="1"/>
    <n v="0"/>
    <n v="1"/>
    <x v="13"/>
    <b v="1"/>
    <n v="1"/>
    <n v="2"/>
    <n v="0.18"/>
    <n v="0.19700000000000001"/>
    <n v="0.47"/>
    <n v="0.1343"/>
    <n v="13"/>
    <n v="80"/>
    <n v="93"/>
    <x v="1"/>
    <s v="Afternoon"/>
    <s v="Mild"/>
    <s v="Comfortable"/>
    <x v="1"/>
    <s v="Off Peak"/>
    <s v="Jan"/>
    <s v="2011-Jan"/>
    <s v="High Demand"/>
    <x v="2"/>
  </r>
  <r>
    <n v="387"/>
    <d v="2011-01-17T00:00:00"/>
    <n v="1"/>
    <n v="0"/>
    <n v="1"/>
    <x v="14"/>
    <b v="1"/>
    <n v="1"/>
    <n v="2"/>
    <n v="0.18"/>
    <n v="0.21210000000000001"/>
    <n v="0.43"/>
    <n v="0.1045"/>
    <n v="12"/>
    <n v="74"/>
    <n v="86"/>
    <x v="1"/>
    <s v="Afternoon"/>
    <s v="Mild"/>
    <s v="Comfortable"/>
    <x v="1"/>
    <s v="Off Peak"/>
    <s v="Jan"/>
    <s v="2011-Jan"/>
    <s v="High Demand"/>
    <x v="2"/>
  </r>
  <r>
    <n v="388"/>
    <d v="2011-01-17T00:00:00"/>
    <n v="1"/>
    <n v="0"/>
    <n v="1"/>
    <x v="15"/>
    <b v="1"/>
    <n v="1"/>
    <n v="2"/>
    <n v="0.2"/>
    <n v="0.21210000000000001"/>
    <n v="0.47"/>
    <n v="0.16420000000000001"/>
    <n v="21"/>
    <n v="72"/>
    <n v="93"/>
    <x v="1"/>
    <s v="Afternoon"/>
    <s v="Mild"/>
    <s v="Comfortable"/>
    <x v="1"/>
    <s v="Off Peak"/>
    <s v="Jan"/>
    <s v="2011-Jan"/>
    <s v="High Demand"/>
    <x v="2"/>
  </r>
  <r>
    <n v="389"/>
    <d v="2011-01-17T00:00:00"/>
    <n v="1"/>
    <n v="0"/>
    <n v="1"/>
    <x v="16"/>
    <b v="1"/>
    <n v="1"/>
    <n v="2"/>
    <n v="0.2"/>
    <n v="0.21210000000000001"/>
    <n v="0.47"/>
    <n v="0.16420000000000001"/>
    <n v="6"/>
    <n v="76"/>
    <n v="82"/>
    <x v="1"/>
    <s v="Afternoon"/>
    <s v="Mild"/>
    <s v="Comfortable"/>
    <x v="1"/>
    <s v="Off Peak"/>
    <s v="Jan"/>
    <s v="2011-Jan"/>
    <s v="High Demand"/>
    <x v="2"/>
  </r>
  <r>
    <n v="390"/>
    <d v="2011-01-17T00:00:00"/>
    <n v="1"/>
    <n v="0"/>
    <n v="1"/>
    <x v="17"/>
    <b v="1"/>
    <n v="1"/>
    <n v="1"/>
    <n v="0.2"/>
    <n v="0.19700000000000001"/>
    <n v="0.51"/>
    <n v="0.19400000000000001"/>
    <n v="4"/>
    <n v="67"/>
    <n v="71"/>
    <x v="1"/>
    <s v="Night"/>
    <s v="Mild"/>
    <s v="Comfortable"/>
    <x v="0"/>
    <s v="PM Peak"/>
    <s v="Jan"/>
    <s v="2011-Jan"/>
    <s v="High Demand"/>
    <x v="2"/>
  </r>
  <r>
    <n v="391"/>
    <d v="2011-01-17T00:00:00"/>
    <n v="1"/>
    <n v="0"/>
    <n v="1"/>
    <x v="18"/>
    <b v="1"/>
    <n v="1"/>
    <n v="2"/>
    <n v="0.18"/>
    <n v="0.16669999999999999"/>
    <n v="0.55000000000000004"/>
    <n v="0.25369999999999998"/>
    <n v="7"/>
    <n v="85"/>
    <n v="92"/>
    <x v="1"/>
    <s v="Night"/>
    <s v="Mild"/>
    <s v="Comfortable"/>
    <x v="1"/>
    <s v="PM Peak"/>
    <s v="Jan"/>
    <s v="2011-Jan"/>
    <s v="High Demand"/>
    <x v="2"/>
  </r>
  <r>
    <n v="392"/>
    <d v="2011-01-17T00:00:00"/>
    <n v="1"/>
    <n v="0"/>
    <n v="1"/>
    <x v="19"/>
    <b v="1"/>
    <n v="1"/>
    <n v="3"/>
    <n v="0.18"/>
    <n v="0.18179999999999999"/>
    <n v="0.59"/>
    <n v="0.19400000000000001"/>
    <n v="2"/>
    <n v="58"/>
    <n v="60"/>
    <x v="1"/>
    <s v="Night"/>
    <s v="Mild"/>
    <s v="Comfortable"/>
    <x v="2"/>
    <s v="PM Peak"/>
    <s v="Jan"/>
    <s v="2011-Jan"/>
    <s v="High Demand"/>
    <x v="2"/>
  </r>
  <r>
    <n v="393"/>
    <d v="2011-01-17T00:00:00"/>
    <n v="1"/>
    <n v="0"/>
    <n v="1"/>
    <x v="20"/>
    <b v="1"/>
    <n v="1"/>
    <n v="3"/>
    <n v="0.16"/>
    <n v="0.1515"/>
    <n v="0.8"/>
    <n v="0.19400000000000001"/>
    <n v="4"/>
    <n v="29"/>
    <n v="33"/>
    <x v="1"/>
    <s v="Night"/>
    <s v="Mild"/>
    <s v="Comfortable"/>
    <x v="2"/>
    <s v="Off Peak"/>
    <s v="Jan"/>
    <s v="2011-Jan"/>
    <s v="Low Demand"/>
    <x v="2"/>
  </r>
  <r>
    <n v="394"/>
    <d v="2011-01-17T00:00:00"/>
    <n v="1"/>
    <n v="0"/>
    <n v="1"/>
    <x v="21"/>
    <b v="1"/>
    <n v="1"/>
    <n v="3"/>
    <n v="0.16"/>
    <n v="0.1515"/>
    <n v="0.8"/>
    <n v="0.19400000000000001"/>
    <n v="3"/>
    <n v="24"/>
    <n v="27"/>
    <x v="1"/>
    <s v="Night"/>
    <s v="Mild"/>
    <s v="Comfortable"/>
    <x v="2"/>
    <s v="Off Peak"/>
    <s v="Jan"/>
    <s v="2011-Jan"/>
    <s v="Low Demand"/>
    <x v="2"/>
  </r>
  <r>
    <n v="395"/>
    <d v="2011-01-17T00:00:00"/>
    <n v="1"/>
    <n v="0"/>
    <n v="1"/>
    <x v="22"/>
    <b v="1"/>
    <n v="1"/>
    <n v="3"/>
    <n v="0.14000000000000001"/>
    <n v="0.1212"/>
    <n v="0.93"/>
    <n v="0.25369999999999998"/>
    <n v="0"/>
    <n v="13"/>
    <n v="13"/>
    <x v="1"/>
    <s v="Night"/>
    <s v="Mild"/>
    <s v="Humid"/>
    <x v="2"/>
    <s v="Off Peak"/>
    <s v="Jan"/>
    <s v="2011-Jan"/>
    <s v="Low Demand"/>
    <x v="2"/>
  </r>
  <r>
    <n v="396"/>
    <d v="2011-01-17T00:00:00"/>
    <n v="1"/>
    <n v="0"/>
    <n v="1"/>
    <x v="23"/>
    <b v="1"/>
    <n v="1"/>
    <n v="3"/>
    <n v="0.16"/>
    <n v="0.13639999999999999"/>
    <n v="0.86"/>
    <n v="0.28360000000000002"/>
    <n v="1"/>
    <n v="3"/>
    <n v="4"/>
    <x v="1"/>
    <s v="Night"/>
    <s v="Mild"/>
    <s v="Humid"/>
    <x v="2"/>
    <s v="Off Peak"/>
    <s v="Jan"/>
    <s v="2011-Jan"/>
    <s v="Low Demand"/>
    <x v="2"/>
  </r>
  <r>
    <n v="397"/>
    <d v="2011-01-18T00:00:00"/>
    <n v="1"/>
    <n v="0"/>
    <n v="1"/>
    <x v="12"/>
    <b v="0"/>
    <n v="2"/>
    <n v="2"/>
    <n v="0.2"/>
    <n v="0.18179999999999999"/>
    <n v="0.86"/>
    <n v="0.32840000000000003"/>
    <n v="0"/>
    <n v="3"/>
    <n v="3"/>
    <x v="1"/>
    <s v="Afternoon"/>
    <s v="Mild"/>
    <s v="Humid"/>
    <x v="1"/>
    <s v="Off Peak"/>
    <s v="Jan"/>
    <s v="2011-Jan"/>
    <s v="Low Demand"/>
    <x v="3"/>
  </r>
  <r>
    <n v="398"/>
    <d v="2011-01-18T00:00:00"/>
    <n v="1"/>
    <n v="0"/>
    <n v="1"/>
    <x v="13"/>
    <b v="0"/>
    <n v="2"/>
    <n v="2"/>
    <n v="0.2"/>
    <n v="0.19700000000000001"/>
    <n v="0.86"/>
    <n v="0.22389999999999999"/>
    <n v="0"/>
    <n v="22"/>
    <n v="22"/>
    <x v="1"/>
    <s v="Afternoon"/>
    <s v="Mild"/>
    <s v="Humid"/>
    <x v="1"/>
    <s v="Off Peak"/>
    <s v="Jan"/>
    <s v="2011-Jan"/>
    <s v="Low Demand"/>
    <x v="3"/>
  </r>
  <r>
    <n v="399"/>
    <d v="2011-01-18T00:00:00"/>
    <n v="1"/>
    <n v="0"/>
    <n v="1"/>
    <x v="14"/>
    <b v="0"/>
    <n v="2"/>
    <n v="2"/>
    <n v="0.22"/>
    <n v="0.2273"/>
    <n v="0.8"/>
    <n v="0.16420000000000001"/>
    <n v="2"/>
    <n v="26"/>
    <n v="28"/>
    <x v="1"/>
    <s v="Afternoon"/>
    <s v="Hot"/>
    <s v="Comfortable"/>
    <x v="1"/>
    <s v="Off Peak"/>
    <s v="Jan"/>
    <s v="2011-Jan"/>
    <s v="Low Demand"/>
    <x v="3"/>
  </r>
  <r>
    <n v="400"/>
    <d v="2011-01-18T00:00:00"/>
    <n v="1"/>
    <n v="0"/>
    <n v="1"/>
    <x v="15"/>
    <b v="0"/>
    <n v="2"/>
    <n v="2"/>
    <n v="0.22"/>
    <n v="0.2273"/>
    <n v="0.87"/>
    <n v="0.16420000000000001"/>
    <n v="3"/>
    <n v="32"/>
    <n v="35"/>
    <x v="1"/>
    <s v="Afternoon"/>
    <s v="Hot"/>
    <s v="Humid"/>
    <x v="1"/>
    <s v="Off Peak"/>
    <s v="Jan"/>
    <s v="2011-Jan"/>
    <s v="Low Demand"/>
    <x v="3"/>
  </r>
  <r>
    <n v="401"/>
    <d v="2011-01-18T00:00:00"/>
    <n v="1"/>
    <n v="0"/>
    <n v="1"/>
    <x v="16"/>
    <b v="0"/>
    <n v="2"/>
    <n v="2"/>
    <n v="0.22"/>
    <n v="0.2273"/>
    <n v="0.87"/>
    <n v="0.19400000000000001"/>
    <n v="0"/>
    <n v="61"/>
    <n v="61"/>
    <x v="1"/>
    <s v="Afternoon"/>
    <s v="Hot"/>
    <s v="Humid"/>
    <x v="1"/>
    <s v="Off Peak"/>
    <s v="Jan"/>
    <s v="2011-Jan"/>
    <s v="High Demand"/>
    <x v="3"/>
  </r>
  <r>
    <n v="402"/>
    <d v="2011-01-18T00:00:00"/>
    <n v="1"/>
    <n v="0"/>
    <n v="1"/>
    <x v="17"/>
    <b v="0"/>
    <n v="2"/>
    <n v="2"/>
    <n v="0.22"/>
    <n v="0.2273"/>
    <n v="0.82"/>
    <n v="0.19400000000000001"/>
    <n v="1"/>
    <n v="124"/>
    <n v="125"/>
    <x v="1"/>
    <s v="Night"/>
    <s v="Hot"/>
    <s v="Comfortable"/>
    <x v="1"/>
    <s v="PM Peak"/>
    <s v="Jan"/>
    <s v="2011-Jan"/>
    <s v="High Demand"/>
    <x v="3"/>
  </r>
  <r>
    <n v="403"/>
    <d v="2011-01-18T00:00:00"/>
    <n v="1"/>
    <n v="0"/>
    <n v="1"/>
    <x v="18"/>
    <b v="0"/>
    <n v="2"/>
    <n v="2"/>
    <n v="0.22"/>
    <n v="0.2273"/>
    <n v="0.8"/>
    <n v="0.16420000000000001"/>
    <n v="1"/>
    <n v="132"/>
    <n v="133"/>
    <x v="1"/>
    <s v="Night"/>
    <s v="Hot"/>
    <s v="Comfortable"/>
    <x v="1"/>
    <s v="PM Peak"/>
    <s v="Jan"/>
    <s v="2011-Jan"/>
    <s v="High Demand"/>
    <x v="3"/>
  </r>
  <r>
    <n v="404"/>
    <d v="2011-01-18T00:00:00"/>
    <n v="1"/>
    <n v="0"/>
    <n v="1"/>
    <x v="19"/>
    <b v="0"/>
    <n v="2"/>
    <n v="2"/>
    <n v="0.22"/>
    <n v="0.2273"/>
    <n v="0.8"/>
    <n v="0.1343"/>
    <n v="1"/>
    <n v="98"/>
    <n v="99"/>
    <x v="1"/>
    <s v="Night"/>
    <s v="Hot"/>
    <s v="Comfortable"/>
    <x v="1"/>
    <s v="PM Peak"/>
    <s v="Jan"/>
    <s v="2011-Jan"/>
    <s v="High Demand"/>
    <x v="3"/>
  </r>
  <r>
    <n v="405"/>
    <d v="2011-01-18T00:00:00"/>
    <n v="1"/>
    <n v="0"/>
    <n v="1"/>
    <x v="20"/>
    <b v="0"/>
    <n v="2"/>
    <n v="2"/>
    <n v="0.22"/>
    <n v="0.2727"/>
    <n v="0.87"/>
    <n v="0"/>
    <n v="0"/>
    <n v="83"/>
    <n v="83"/>
    <x v="1"/>
    <s v="Night"/>
    <s v="Hot"/>
    <s v="Humid"/>
    <x v="1"/>
    <s v="Off Peak"/>
    <s v="Jan"/>
    <s v="2011-Jan"/>
    <s v="High Demand"/>
    <x v="3"/>
  </r>
  <r>
    <n v="406"/>
    <d v="2011-01-18T00:00:00"/>
    <n v="1"/>
    <n v="0"/>
    <n v="1"/>
    <x v="21"/>
    <b v="0"/>
    <n v="2"/>
    <n v="2"/>
    <n v="0.22"/>
    <n v="0.2424"/>
    <n v="0.93"/>
    <n v="0.1045"/>
    <n v="0"/>
    <n v="41"/>
    <n v="41"/>
    <x v="1"/>
    <s v="Night"/>
    <s v="Hot"/>
    <s v="Humid"/>
    <x v="1"/>
    <s v="Off Peak"/>
    <s v="Jan"/>
    <s v="2011-Jan"/>
    <s v="Low Demand"/>
    <x v="3"/>
  </r>
  <r>
    <n v="407"/>
    <d v="2011-01-18T00:00:00"/>
    <n v="1"/>
    <n v="0"/>
    <n v="1"/>
    <x v="22"/>
    <b v="0"/>
    <n v="2"/>
    <n v="2"/>
    <n v="0.22"/>
    <n v="0.2576"/>
    <n v="0.93"/>
    <n v="8.9599999999999999E-2"/>
    <n v="0"/>
    <n v="33"/>
    <n v="33"/>
    <x v="1"/>
    <s v="Night"/>
    <s v="Hot"/>
    <s v="Humid"/>
    <x v="1"/>
    <s v="Off Peak"/>
    <s v="Jan"/>
    <s v="2011-Jan"/>
    <s v="Low Demand"/>
    <x v="3"/>
  </r>
  <r>
    <n v="408"/>
    <d v="2011-01-18T00:00:00"/>
    <n v="1"/>
    <n v="0"/>
    <n v="1"/>
    <x v="23"/>
    <b v="0"/>
    <n v="2"/>
    <n v="2"/>
    <n v="0.22"/>
    <n v="0.2727"/>
    <n v="0.93"/>
    <n v="0"/>
    <n v="1"/>
    <n v="19"/>
    <n v="20"/>
    <x v="1"/>
    <s v="Night"/>
    <s v="Hot"/>
    <s v="Humid"/>
    <x v="1"/>
    <s v="Off Peak"/>
    <s v="Jan"/>
    <s v="2011-Jan"/>
    <s v="Low Demand"/>
    <x v="3"/>
  </r>
  <r>
    <n v="409"/>
    <d v="2011-01-19T00:00:00"/>
    <n v="1"/>
    <n v="0"/>
    <n v="1"/>
    <x v="0"/>
    <b v="0"/>
    <n v="3"/>
    <n v="2"/>
    <n v="0.22"/>
    <n v="0.2727"/>
    <n v="0.93"/>
    <n v="0"/>
    <n v="0"/>
    <n v="3"/>
    <n v="3"/>
    <x v="1"/>
    <s v="Late Night"/>
    <s v="Hot"/>
    <s v="Humid"/>
    <x v="1"/>
    <s v="Off Peak"/>
    <s v="Jan"/>
    <s v="2011-Jan"/>
    <s v="Low Demand"/>
    <x v="4"/>
  </r>
  <r>
    <n v="410"/>
    <d v="2011-01-19T00:00:00"/>
    <n v="1"/>
    <n v="0"/>
    <n v="1"/>
    <x v="1"/>
    <b v="0"/>
    <n v="3"/>
    <n v="3"/>
    <n v="0.22"/>
    <n v="0.2273"/>
    <n v="0.93"/>
    <n v="0.1343"/>
    <n v="1"/>
    <n v="6"/>
    <n v="7"/>
    <x v="1"/>
    <s v="Late Night"/>
    <s v="Hot"/>
    <s v="Humid"/>
    <x v="2"/>
    <s v="Off Peak"/>
    <s v="Jan"/>
    <s v="2011-Jan"/>
    <s v="Low Demand"/>
    <x v="4"/>
  </r>
  <r>
    <n v="411"/>
    <d v="2011-01-19T00:00:00"/>
    <n v="1"/>
    <n v="0"/>
    <n v="1"/>
    <x v="2"/>
    <b v="0"/>
    <n v="3"/>
    <n v="3"/>
    <n v="0.22"/>
    <n v="0.2273"/>
    <n v="0.93"/>
    <n v="0.1343"/>
    <n v="0"/>
    <n v="3"/>
    <n v="3"/>
    <x v="1"/>
    <s v="Late Night"/>
    <s v="Hot"/>
    <s v="Humid"/>
    <x v="2"/>
    <s v="Off Peak"/>
    <s v="Jan"/>
    <s v="2011-Jan"/>
    <s v="Low Demand"/>
    <x v="4"/>
  </r>
  <r>
    <n v="412"/>
    <d v="2011-01-19T00:00:00"/>
    <n v="1"/>
    <n v="0"/>
    <n v="1"/>
    <x v="4"/>
    <b v="0"/>
    <n v="3"/>
    <n v="3"/>
    <n v="0.22"/>
    <n v="0.2273"/>
    <n v="0.93"/>
    <n v="0.1343"/>
    <n v="1"/>
    <n v="1"/>
    <n v="2"/>
    <x v="1"/>
    <s v="Late Night"/>
    <s v="Hot"/>
    <s v="Humid"/>
    <x v="2"/>
    <s v="Off Peak"/>
    <s v="Jan"/>
    <s v="2011-Jan"/>
    <s v="Low Demand"/>
    <x v="4"/>
  </r>
  <r>
    <n v="413"/>
    <d v="2011-01-19T00:00:00"/>
    <n v="1"/>
    <n v="0"/>
    <n v="1"/>
    <x v="5"/>
    <b v="0"/>
    <n v="3"/>
    <n v="2"/>
    <n v="0.22"/>
    <n v="0.2576"/>
    <n v="0.93"/>
    <n v="8.9599999999999999E-2"/>
    <n v="0"/>
    <n v="7"/>
    <n v="7"/>
    <x v="1"/>
    <s v="Late Night"/>
    <s v="Hot"/>
    <s v="Humid"/>
    <x v="1"/>
    <s v="Off Peak"/>
    <s v="Jan"/>
    <s v="2011-Jan"/>
    <s v="Low Demand"/>
    <x v="4"/>
  </r>
  <r>
    <n v="414"/>
    <d v="2011-01-19T00:00:00"/>
    <n v="1"/>
    <n v="0"/>
    <n v="1"/>
    <x v="6"/>
    <b v="0"/>
    <n v="3"/>
    <n v="2"/>
    <n v="0.22"/>
    <n v="0.2576"/>
    <n v="0.93"/>
    <n v="8.9599999999999999E-2"/>
    <n v="0"/>
    <n v="32"/>
    <n v="32"/>
    <x v="1"/>
    <s v="Morning"/>
    <s v="Hot"/>
    <s v="Humid"/>
    <x v="1"/>
    <s v="Off Peak"/>
    <s v="Jan"/>
    <s v="2011-Jan"/>
    <s v="Low Demand"/>
    <x v="4"/>
  </r>
  <r>
    <n v="415"/>
    <d v="2011-01-19T00:00:00"/>
    <n v="1"/>
    <n v="0"/>
    <n v="1"/>
    <x v="7"/>
    <b v="0"/>
    <n v="3"/>
    <n v="2"/>
    <n v="0.24"/>
    <n v="0.2576"/>
    <n v="0.92"/>
    <n v="0.1045"/>
    <n v="1"/>
    <n v="89"/>
    <n v="90"/>
    <x v="1"/>
    <s v="Morning"/>
    <s v="Hot"/>
    <s v="Humid"/>
    <x v="1"/>
    <s v="AM Peak"/>
    <s v="Jan"/>
    <s v="2011-Jan"/>
    <s v="High Demand"/>
    <x v="4"/>
  </r>
  <r>
    <n v="416"/>
    <d v="2011-01-19T00:00:00"/>
    <n v="1"/>
    <n v="0"/>
    <n v="1"/>
    <x v="8"/>
    <b v="0"/>
    <n v="3"/>
    <n v="2"/>
    <n v="0.24"/>
    <n v="0.2576"/>
    <n v="0.93"/>
    <n v="0.1045"/>
    <n v="1"/>
    <n v="196"/>
    <n v="197"/>
    <x v="1"/>
    <s v="Morning"/>
    <s v="Hot"/>
    <s v="Humid"/>
    <x v="1"/>
    <s v="AM Peak"/>
    <s v="Jan"/>
    <s v="2011-Jan"/>
    <s v="High Demand"/>
    <x v="4"/>
  </r>
  <r>
    <n v="417"/>
    <d v="2011-01-19T00:00:00"/>
    <n v="1"/>
    <n v="0"/>
    <n v="1"/>
    <x v="9"/>
    <b v="0"/>
    <n v="3"/>
    <n v="2"/>
    <n v="0.24"/>
    <n v="0.2576"/>
    <n v="0.93"/>
    <n v="0.1045"/>
    <n v="2"/>
    <n v="107"/>
    <n v="109"/>
    <x v="1"/>
    <s v="Morning"/>
    <s v="Hot"/>
    <s v="Humid"/>
    <x v="1"/>
    <s v="AM Peak"/>
    <s v="Jan"/>
    <s v="2011-Jan"/>
    <s v="High Demand"/>
    <x v="4"/>
  </r>
  <r>
    <n v="418"/>
    <d v="2011-01-19T00:00:00"/>
    <n v="1"/>
    <n v="0"/>
    <n v="1"/>
    <x v="10"/>
    <b v="0"/>
    <n v="3"/>
    <n v="2"/>
    <n v="0.26"/>
    <n v="0.2727"/>
    <n v="0.93"/>
    <n v="0.1343"/>
    <n v="1"/>
    <n v="46"/>
    <n v="47"/>
    <x v="1"/>
    <s v="Morning"/>
    <s v="Hot"/>
    <s v="Humid"/>
    <x v="1"/>
    <s v="Off Peak"/>
    <s v="Jan"/>
    <s v="2011-Jan"/>
    <s v="Low Demand"/>
    <x v="4"/>
  </r>
  <r>
    <n v="419"/>
    <d v="2011-01-19T00:00:00"/>
    <n v="1"/>
    <n v="0"/>
    <n v="1"/>
    <x v="11"/>
    <b v="0"/>
    <n v="3"/>
    <n v="2"/>
    <n v="0.28000000000000003"/>
    <n v="0.30299999999999999"/>
    <n v="0.87"/>
    <n v="8.9599999999999999E-2"/>
    <n v="5"/>
    <n v="47"/>
    <n v="52"/>
    <x v="1"/>
    <s v="Morning"/>
    <s v="Hot"/>
    <s v="Humid"/>
    <x v="1"/>
    <s v="Off Peak"/>
    <s v="Jan"/>
    <s v="2011-Jan"/>
    <s v="Low Demand"/>
    <x v="4"/>
  </r>
  <r>
    <n v="420"/>
    <d v="2011-01-19T00:00:00"/>
    <n v="1"/>
    <n v="0"/>
    <n v="1"/>
    <x v="12"/>
    <b v="0"/>
    <n v="3"/>
    <n v="2"/>
    <n v="0.3"/>
    <n v="0.31819999999999998"/>
    <n v="0.81"/>
    <n v="8.9599999999999999E-2"/>
    <n v="5"/>
    <n v="65"/>
    <n v="70"/>
    <x v="1"/>
    <s v="Afternoon"/>
    <s v="Hot"/>
    <s v="Comfortable"/>
    <x v="1"/>
    <s v="Off Peak"/>
    <s v="Jan"/>
    <s v="2011-Jan"/>
    <s v="High Demand"/>
    <x v="4"/>
  </r>
  <r>
    <n v="421"/>
    <d v="2011-01-19T00:00:00"/>
    <n v="1"/>
    <n v="0"/>
    <n v="1"/>
    <x v="13"/>
    <b v="0"/>
    <n v="3"/>
    <n v="1"/>
    <n v="0.4"/>
    <n v="0.40910000000000002"/>
    <n v="0.62"/>
    <n v="0.28360000000000002"/>
    <n v="11"/>
    <n v="67"/>
    <n v="78"/>
    <x v="1"/>
    <s v="Afternoon"/>
    <s v="Hot"/>
    <s v="Comfortable"/>
    <x v="0"/>
    <s v="Off Peak"/>
    <s v="Jan"/>
    <s v="2011-Jan"/>
    <s v="High Demand"/>
    <x v="4"/>
  </r>
  <r>
    <n v="422"/>
    <d v="2011-01-19T00:00:00"/>
    <n v="1"/>
    <n v="0"/>
    <n v="1"/>
    <x v="14"/>
    <b v="0"/>
    <n v="3"/>
    <n v="1"/>
    <n v="0.4"/>
    <n v="0.40910000000000002"/>
    <n v="0.57999999999999996"/>
    <n v="0.25369999999999998"/>
    <n v="7"/>
    <n v="68"/>
    <n v="75"/>
    <x v="1"/>
    <s v="Afternoon"/>
    <s v="Hot"/>
    <s v="Comfortable"/>
    <x v="0"/>
    <s v="Off Peak"/>
    <s v="Jan"/>
    <s v="2011-Jan"/>
    <s v="High Demand"/>
    <x v="4"/>
  </r>
  <r>
    <n v="423"/>
    <d v="2011-01-19T00:00:00"/>
    <n v="1"/>
    <n v="0"/>
    <n v="1"/>
    <x v="15"/>
    <b v="0"/>
    <n v="3"/>
    <n v="1"/>
    <n v="0.4"/>
    <n v="0.40910000000000002"/>
    <n v="0.54"/>
    <n v="0.28360000000000002"/>
    <n v="4"/>
    <n v="78"/>
    <n v="82"/>
    <x v="1"/>
    <s v="Afternoon"/>
    <s v="Hot"/>
    <s v="Comfortable"/>
    <x v="0"/>
    <s v="Off Peak"/>
    <s v="Jan"/>
    <s v="2011-Jan"/>
    <s v="High Demand"/>
    <x v="4"/>
  </r>
  <r>
    <n v="424"/>
    <d v="2011-01-19T00:00:00"/>
    <n v="1"/>
    <n v="0"/>
    <n v="1"/>
    <x v="16"/>
    <b v="0"/>
    <n v="3"/>
    <n v="1"/>
    <n v="0.38"/>
    <n v="0.39389999999999997"/>
    <n v="0.57999999999999996"/>
    <n v="0.3881"/>
    <n v="10"/>
    <n v="94"/>
    <n v="104"/>
    <x v="1"/>
    <s v="Afternoon"/>
    <s v="Hot"/>
    <s v="Comfortable"/>
    <x v="0"/>
    <s v="Off Peak"/>
    <s v="Jan"/>
    <s v="2011-Jan"/>
    <s v="High Demand"/>
    <x v="4"/>
  </r>
  <r>
    <n v="425"/>
    <d v="2011-01-19T00:00:00"/>
    <n v="1"/>
    <n v="0"/>
    <n v="1"/>
    <x v="17"/>
    <b v="0"/>
    <n v="3"/>
    <n v="1"/>
    <n v="0.36"/>
    <n v="0.33329999999999999"/>
    <n v="0.56999999999999995"/>
    <n v="0.32840000000000003"/>
    <n v="7"/>
    <n v="190"/>
    <n v="197"/>
    <x v="1"/>
    <s v="Night"/>
    <s v="Hot"/>
    <s v="Comfortable"/>
    <x v="0"/>
    <s v="PM Peak"/>
    <s v="Jan"/>
    <s v="2011-Jan"/>
    <s v="High Demand"/>
    <x v="4"/>
  </r>
  <r>
    <n v="426"/>
    <d v="2011-01-19T00:00:00"/>
    <n v="1"/>
    <n v="0"/>
    <n v="1"/>
    <x v="18"/>
    <b v="0"/>
    <n v="3"/>
    <n v="1"/>
    <n v="0.34"/>
    <n v="0.31819999999999998"/>
    <n v="0.61"/>
    <n v="0.28360000000000002"/>
    <n v="5"/>
    <n v="156"/>
    <n v="161"/>
    <x v="1"/>
    <s v="Night"/>
    <s v="Hot"/>
    <s v="Comfortable"/>
    <x v="0"/>
    <s v="PM Peak"/>
    <s v="Jan"/>
    <s v="2011-Jan"/>
    <s v="High Demand"/>
    <x v="4"/>
  </r>
  <r>
    <n v="427"/>
    <d v="2011-01-19T00:00:00"/>
    <n v="1"/>
    <n v="0"/>
    <n v="1"/>
    <x v="19"/>
    <b v="0"/>
    <n v="3"/>
    <n v="1"/>
    <n v="0.32"/>
    <n v="0.28789999999999999"/>
    <n v="0.56999999999999995"/>
    <n v="0.41789999999999999"/>
    <n v="4"/>
    <n v="108"/>
    <n v="112"/>
    <x v="1"/>
    <s v="Night"/>
    <s v="Hot"/>
    <s v="Comfortable"/>
    <x v="0"/>
    <s v="PM Peak"/>
    <s v="Jan"/>
    <s v="2011-Jan"/>
    <s v="High Demand"/>
    <x v="4"/>
  </r>
  <r>
    <n v="428"/>
    <d v="2011-01-19T00:00:00"/>
    <n v="1"/>
    <n v="0"/>
    <n v="1"/>
    <x v="20"/>
    <b v="0"/>
    <n v="3"/>
    <n v="1"/>
    <n v="0.32"/>
    <n v="0.30299999999999999"/>
    <n v="0.49"/>
    <n v="0.29849999999999999"/>
    <n v="2"/>
    <n v="74"/>
    <n v="76"/>
    <x v="1"/>
    <s v="Night"/>
    <s v="Hot"/>
    <s v="Comfortable"/>
    <x v="0"/>
    <s v="Off Peak"/>
    <s v="Jan"/>
    <s v="2011-Jan"/>
    <s v="High Demand"/>
    <x v="4"/>
  </r>
  <r>
    <n v="429"/>
    <d v="2011-01-19T00:00:00"/>
    <n v="1"/>
    <n v="0"/>
    <n v="1"/>
    <x v="21"/>
    <b v="0"/>
    <n v="3"/>
    <n v="1"/>
    <n v="0.32"/>
    <n v="0.28789999999999999"/>
    <n v="0.49"/>
    <n v="0.41789999999999999"/>
    <n v="4"/>
    <n v="55"/>
    <n v="59"/>
    <x v="1"/>
    <s v="Night"/>
    <s v="Hot"/>
    <s v="Comfortable"/>
    <x v="0"/>
    <s v="Off Peak"/>
    <s v="Jan"/>
    <s v="2011-Jan"/>
    <s v="High Demand"/>
    <x v="4"/>
  </r>
  <r>
    <n v="430"/>
    <d v="2011-01-19T00:00:00"/>
    <n v="1"/>
    <n v="0"/>
    <n v="1"/>
    <x v="22"/>
    <b v="0"/>
    <n v="3"/>
    <n v="1"/>
    <n v="0.3"/>
    <n v="0.30299999999999999"/>
    <n v="0.52"/>
    <n v="0.16420000000000001"/>
    <n v="6"/>
    <n v="53"/>
    <n v="59"/>
    <x v="1"/>
    <s v="Night"/>
    <s v="Hot"/>
    <s v="Comfortable"/>
    <x v="0"/>
    <s v="Off Peak"/>
    <s v="Jan"/>
    <s v="2011-Jan"/>
    <s v="High Demand"/>
    <x v="4"/>
  </r>
  <r>
    <n v="431"/>
    <d v="2011-01-19T00:00:00"/>
    <n v="1"/>
    <n v="0"/>
    <n v="1"/>
    <x v="23"/>
    <b v="0"/>
    <n v="3"/>
    <n v="1"/>
    <n v="0.3"/>
    <n v="0.2727"/>
    <n v="0.52"/>
    <n v="0.4627"/>
    <n v="1"/>
    <n v="27"/>
    <n v="28"/>
    <x v="1"/>
    <s v="Night"/>
    <s v="Hot"/>
    <s v="Comfortable"/>
    <x v="0"/>
    <s v="Off Peak"/>
    <s v="Jan"/>
    <s v="2011-Jan"/>
    <s v="Low Demand"/>
    <x v="4"/>
  </r>
  <r>
    <n v="432"/>
    <d v="2011-01-20T00:00:00"/>
    <n v="1"/>
    <n v="0"/>
    <n v="1"/>
    <x v="0"/>
    <b v="0"/>
    <n v="4"/>
    <n v="1"/>
    <n v="0.26"/>
    <n v="0.2273"/>
    <n v="0.56000000000000005"/>
    <n v="0.3881"/>
    <n v="5"/>
    <n v="8"/>
    <n v="13"/>
    <x v="1"/>
    <s v="Late Night"/>
    <s v="Hot"/>
    <s v="Comfortable"/>
    <x v="0"/>
    <s v="Off Peak"/>
    <s v="Jan"/>
    <s v="2011-Jan"/>
    <s v="Low Demand"/>
    <x v="5"/>
  </r>
  <r>
    <n v="433"/>
    <d v="2011-01-20T00:00:00"/>
    <n v="1"/>
    <n v="0"/>
    <n v="1"/>
    <x v="1"/>
    <b v="0"/>
    <n v="4"/>
    <n v="1"/>
    <n v="0.26"/>
    <n v="0.2727"/>
    <n v="0.56000000000000005"/>
    <n v="0"/>
    <n v="2"/>
    <n v="3"/>
    <n v="5"/>
    <x v="1"/>
    <s v="Late Night"/>
    <s v="Hot"/>
    <s v="Comfortable"/>
    <x v="0"/>
    <s v="Off Peak"/>
    <s v="Jan"/>
    <s v="2011-Jan"/>
    <s v="Low Demand"/>
    <x v="5"/>
  </r>
  <r>
    <n v="434"/>
    <d v="2011-01-20T00:00:00"/>
    <n v="1"/>
    <n v="0"/>
    <n v="1"/>
    <x v="2"/>
    <b v="0"/>
    <n v="4"/>
    <n v="1"/>
    <n v="0.26"/>
    <n v="0.2727"/>
    <n v="0.56000000000000005"/>
    <n v="0"/>
    <n v="0"/>
    <n v="2"/>
    <n v="2"/>
    <x v="1"/>
    <s v="Late Night"/>
    <s v="Hot"/>
    <s v="Comfortable"/>
    <x v="0"/>
    <s v="Off Peak"/>
    <s v="Jan"/>
    <s v="2011-Jan"/>
    <s v="Low Demand"/>
    <x v="5"/>
  </r>
  <r>
    <n v="435"/>
    <d v="2011-01-20T00:00:00"/>
    <n v="1"/>
    <n v="0"/>
    <n v="1"/>
    <x v="3"/>
    <b v="0"/>
    <n v="4"/>
    <n v="1"/>
    <n v="0.26"/>
    <n v="0.2576"/>
    <n v="0.56000000000000005"/>
    <n v="0.16420000000000001"/>
    <n v="0"/>
    <n v="1"/>
    <n v="1"/>
    <x v="1"/>
    <s v="Late Night"/>
    <s v="Hot"/>
    <s v="Comfortable"/>
    <x v="0"/>
    <s v="Off Peak"/>
    <s v="Jan"/>
    <s v="2011-Jan"/>
    <s v="Low Demand"/>
    <x v="5"/>
  </r>
  <r>
    <n v="436"/>
    <d v="2011-01-20T00:00:00"/>
    <n v="1"/>
    <n v="0"/>
    <n v="1"/>
    <x v="4"/>
    <b v="0"/>
    <n v="4"/>
    <n v="1"/>
    <n v="0.26"/>
    <n v="0.2576"/>
    <n v="0.56000000000000005"/>
    <n v="0.16420000000000001"/>
    <n v="0"/>
    <n v="1"/>
    <n v="1"/>
    <x v="1"/>
    <s v="Late Night"/>
    <s v="Hot"/>
    <s v="Comfortable"/>
    <x v="0"/>
    <s v="Off Peak"/>
    <s v="Jan"/>
    <s v="2011-Jan"/>
    <s v="Low Demand"/>
    <x v="5"/>
  </r>
  <r>
    <n v="437"/>
    <d v="2011-01-20T00:00:00"/>
    <n v="1"/>
    <n v="0"/>
    <n v="1"/>
    <x v="5"/>
    <b v="0"/>
    <n v="4"/>
    <n v="1"/>
    <n v="0.24"/>
    <n v="0.2273"/>
    <n v="0.6"/>
    <n v="0.22389999999999999"/>
    <n v="0"/>
    <n v="6"/>
    <n v="6"/>
    <x v="1"/>
    <s v="Late Night"/>
    <s v="Hot"/>
    <s v="Comfortable"/>
    <x v="0"/>
    <s v="Off Peak"/>
    <s v="Jan"/>
    <s v="2011-Jan"/>
    <s v="Low Demand"/>
    <x v="5"/>
  </r>
  <r>
    <n v="438"/>
    <d v="2011-01-20T00:00:00"/>
    <n v="1"/>
    <n v="0"/>
    <n v="1"/>
    <x v="6"/>
    <b v="0"/>
    <n v="4"/>
    <n v="1"/>
    <n v="0.22"/>
    <n v="0.21210000000000001"/>
    <n v="0.6"/>
    <n v="0.22389999999999999"/>
    <n v="0"/>
    <n v="35"/>
    <n v="35"/>
    <x v="1"/>
    <s v="Morning"/>
    <s v="Hot"/>
    <s v="Comfortable"/>
    <x v="0"/>
    <s v="Off Peak"/>
    <s v="Jan"/>
    <s v="2011-Jan"/>
    <s v="Low Demand"/>
    <x v="5"/>
  </r>
  <r>
    <n v="439"/>
    <d v="2011-01-20T00:00:00"/>
    <n v="1"/>
    <n v="0"/>
    <n v="1"/>
    <x v="7"/>
    <b v="0"/>
    <n v="4"/>
    <n v="1"/>
    <n v="0.22"/>
    <n v="0.21210000000000001"/>
    <n v="0.55000000000000004"/>
    <n v="0.22389999999999999"/>
    <n v="1"/>
    <n v="100"/>
    <n v="101"/>
    <x v="1"/>
    <s v="Morning"/>
    <s v="Hot"/>
    <s v="Comfortable"/>
    <x v="0"/>
    <s v="AM Peak"/>
    <s v="Jan"/>
    <s v="2011-Jan"/>
    <s v="High Demand"/>
    <x v="5"/>
  </r>
  <r>
    <n v="440"/>
    <d v="2011-01-20T00:00:00"/>
    <n v="1"/>
    <n v="0"/>
    <n v="1"/>
    <x v="8"/>
    <b v="0"/>
    <n v="4"/>
    <n v="1"/>
    <n v="0.22"/>
    <n v="0.21210000000000001"/>
    <n v="0.55000000000000004"/>
    <n v="0.28360000000000002"/>
    <n v="2"/>
    <n v="247"/>
    <n v="249"/>
    <x v="1"/>
    <s v="Morning"/>
    <s v="Hot"/>
    <s v="Comfortable"/>
    <x v="0"/>
    <s v="AM Peak"/>
    <s v="Jan"/>
    <s v="2011-Jan"/>
    <s v="High Demand"/>
    <x v="5"/>
  </r>
  <r>
    <n v="441"/>
    <d v="2011-01-20T00:00:00"/>
    <n v="1"/>
    <n v="0"/>
    <n v="1"/>
    <x v="9"/>
    <b v="0"/>
    <n v="4"/>
    <n v="2"/>
    <n v="0.24"/>
    <n v="0.2273"/>
    <n v="0.52"/>
    <n v="0.22389999999999999"/>
    <n v="3"/>
    <n v="140"/>
    <n v="143"/>
    <x v="1"/>
    <s v="Morning"/>
    <s v="Hot"/>
    <s v="Comfortable"/>
    <x v="1"/>
    <s v="AM Peak"/>
    <s v="Jan"/>
    <s v="2011-Jan"/>
    <s v="High Demand"/>
    <x v="5"/>
  </r>
  <r>
    <n v="442"/>
    <d v="2011-01-20T00:00:00"/>
    <n v="1"/>
    <n v="0"/>
    <n v="1"/>
    <x v="10"/>
    <b v="0"/>
    <n v="4"/>
    <n v="1"/>
    <n v="0.26"/>
    <n v="0.2273"/>
    <n v="0.48"/>
    <n v="0.29849999999999999"/>
    <n v="1"/>
    <n v="56"/>
    <n v="57"/>
    <x v="1"/>
    <s v="Morning"/>
    <s v="Hot"/>
    <s v="Comfortable"/>
    <x v="0"/>
    <s v="Off Peak"/>
    <s v="Jan"/>
    <s v="2011-Jan"/>
    <s v="Low Demand"/>
    <x v="5"/>
  </r>
  <r>
    <n v="443"/>
    <d v="2011-01-20T00:00:00"/>
    <n v="1"/>
    <n v="0"/>
    <n v="1"/>
    <x v="11"/>
    <b v="0"/>
    <n v="4"/>
    <n v="2"/>
    <n v="0.28000000000000003"/>
    <n v="0.2727"/>
    <n v="0.45"/>
    <n v="0.16420000000000001"/>
    <n v="5"/>
    <n v="63"/>
    <n v="68"/>
    <x v="1"/>
    <s v="Morning"/>
    <s v="Hot"/>
    <s v="Comfortable"/>
    <x v="1"/>
    <s v="Off Peak"/>
    <s v="Jan"/>
    <s v="2011-Jan"/>
    <s v="High Demand"/>
    <x v="5"/>
  </r>
  <r>
    <n v="444"/>
    <d v="2011-01-20T00:00:00"/>
    <n v="1"/>
    <n v="0"/>
    <n v="1"/>
    <x v="12"/>
    <b v="0"/>
    <n v="4"/>
    <n v="2"/>
    <n v="0.3"/>
    <n v="0.33329999999999999"/>
    <n v="0.42"/>
    <n v="0"/>
    <n v="7"/>
    <n v="77"/>
    <n v="84"/>
    <x v="1"/>
    <s v="Afternoon"/>
    <s v="Hot"/>
    <s v="Comfortable"/>
    <x v="1"/>
    <s v="Off Peak"/>
    <s v="Jan"/>
    <s v="2011-Jan"/>
    <s v="High Demand"/>
    <x v="5"/>
  </r>
  <r>
    <n v="445"/>
    <d v="2011-01-20T00:00:00"/>
    <n v="1"/>
    <n v="0"/>
    <n v="1"/>
    <x v="13"/>
    <b v="0"/>
    <n v="4"/>
    <n v="2"/>
    <n v="0.28000000000000003"/>
    <n v="0.28789999999999999"/>
    <n v="0.45"/>
    <n v="0.1045"/>
    <n v="12"/>
    <n v="86"/>
    <n v="98"/>
    <x v="1"/>
    <s v="Afternoon"/>
    <s v="Hot"/>
    <s v="Comfortable"/>
    <x v="1"/>
    <s v="Off Peak"/>
    <s v="Jan"/>
    <s v="2011-Jan"/>
    <s v="High Demand"/>
    <x v="5"/>
  </r>
  <r>
    <n v="446"/>
    <d v="2011-01-20T00:00:00"/>
    <n v="1"/>
    <n v="0"/>
    <n v="1"/>
    <x v="14"/>
    <b v="0"/>
    <n v="4"/>
    <n v="2"/>
    <n v="0.3"/>
    <n v="0.30299999999999999"/>
    <n v="0.45"/>
    <n v="0.1343"/>
    <n v="6"/>
    <n v="75"/>
    <n v="81"/>
    <x v="1"/>
    <s v="Afternoon"/>
    <s v="Hot"/>
    <s v="Comfortable"/>
    <x v="1"/>
    <s v="Off Peak"/>
    <s v="Jan"/>
    <s v="2011-Jan"/>
    <s v="High Demand"/>
    <x v="5"/>
  </r>
  <r>
    <n v="447"/>
    <d v="2011-01-20T00:00:00"/>
    <n v="1"/>
    <n v="0"/>
    <n v="1"/>
    <x v="15"/>
    <b v="0"/>
    <n v="4"/>
    <n v="2"/>
    <n v="0.32"/>
    <n v="0.31819999999999998"/>
    <n v="0.45"/>
    <n v="0.19400000000000001"/>
    <n v="8"/>
    <n v="62"/>
    <n v="70"/>
    <x v="1"/>
    <s v="Afternoon"/>
    <s v="Hot"/>
    <s v="Comfortable"/>
    <x v="1"/>
    <s v="Off Peak"/>
    <s v="Jan"/>
    <s v="2011-Jan"/>
    <s v="High Demand"/>
    <x v="5"/>
  </r>
  <r>
    <n v="448"/>
    <d v="2011-01-20T00:00:00"/>
    <n v="1"/>
    <n v="0"/>
    <n v="1"/>
    <x v="16"/>
    <b v="0"/>
    <n v="4"/>
    <n v="2"/>
    <n v="0.3"/>
    <n v="0.30299999999999999"/>
    <n v="0.49"/>
    <n v="0.1343"/>
    <n v="8"/>
    <n v="83"/>
    <n v="91"/>
    <x v="1"/>
    <s v="Afternoon"/>
    <s v="Hot"/>
    <s v="Comfortable"/>
    <x v="1"/>
    <s v="Off Peak"/>
    <s v="Jan"/>
    <s v="2011-Jan"/>
    <s v="High Demand"/>
    <x v="5"/>
  </r>
  <r>
    <n v="449"/>
    <d v="2011-01-20T00:00:00"/>
    <n v="1"/>
    <n v="0"/>
    <n v="1"/>
    <x v="17"/>
    <b v="0"/>
    <n v="4"/>
    <n v="2"/>
    <n v="0.3"/>
    <n v="0.31819999999999998"/>
    <n v="0.49"/>
    <n v="0.1045"/>
    <n v="8"/>
    <n v="207"/>
    <n v="215"/>
    <x v="1"/>
    <s v="Night"/>
    <s v="Hot"/>
    <s v="Comfortable"/>
    <x v="1"/>
    <s v="PM Peak"/>
    <s v="Jan"/>
    <s v="2011-Jan"/>
    <s v="High Demand"/>
    <x v="5"/>
  </r>
  <r>
    <n v="450"/>
    <d v="2011-01-20T00:00:00"/>
    <n v="1"/>
    <n v="0"/>
    <n v="1"/>
    <x v="18"/>
    <b v="0"/>
    <n v="4"/>
    <n v="2"/>
    <n v="0.26"/>
    <n v="0.2576"/>
    <n v="0.56000000000000005"/>
    <n v="0.19400000000000001"/>
    <n v="1"/>
    <n v="184"/>
    <n v="185"/>
    <x v="1"/>
    <s v="Night"/>
    <s v="Hot"/>
    <s v="Comfortable"/>
    <x v="1"/>
    <s v="PM Peak"/>
    <s v="Jan"/>
    <s v="2011-Jan"/>
    <s v="High Demand"/>
    <x v="5"/>
  </r>
  <r>
    <n v="451"/>
    <d v="2011-01-20T00:00:00"/>
    <n v="1"/>
    <n v="0"/>
    <n v="1"/>
    <x v="19"/>
    <b v="0"/>
    <n v="4"/>
    <n v="1"/>
    <n v="0.26"/>
    <n v="0.2273"/>
    <n v="0.56000000000000005"/>
    <n v="0.32840000000000003"/>
    <n v="6"/>
    <n v="146"/>
    <n v="152"/>
    <x v="1"/>
    <s v="Night"/>
    <s v="Hot"/>
    <s v="Comfortable"/>
    <x v="0"/>
    <s v="PM Peak"/>
    <s v="Jan"/>
    <s v="2011-Jan"/>
    <s v="High Demand"/>
    <x v="5"/>
  </r>
  <r>
    <n v="452"/>
    <d v="2011-01-20T00:00:00"/>
    <n v="1"/>
    <n v="0"/>
    <n v="1"/>
    <x v="20"/>
    <b v="0"/>
    <n v="4"/>
    <n v="2"/>
    <n v="0.26"/>
    <n v="0.2424"/>
    <n v="0.6"/>
    <n v="0.28360000000000002"/>
    <n v="2"/>
    <n v="124"/>
    <n v="126"/>
    <x v="1"/>
    <s v="Night"/>
    <s v="Hot"/>
    <s v="Comfortable"/>
    <x v="1"/>
    <s v="Off Peak"/>
    <s v="Jan"/>
    <s v="2011-Jan"/>
    <s v="High Demand"/>
    <x v="5"/>
  </r>
  <r>
    <n v="453"/>
    <d v="2011-01-20T00:00:00"/>
    <n v="1"/>
    <n v="0"/>
    <n v="1"/>
    <x v="21"/>
    <b v="0"/>
    <n v="4"/>
    <n v="2"/>
    <n v="0.24"/>
    <n v="0.2273"/>
    <n v="0.6"/>
    <n v="0.25369999999999998"/>
    <n v="3"/>
    <n v="54"/>
    <n v="57"/>
    <x v="1"/>
    <s v="Night"/>
    <s v="Hot"/>
    <s v="Comfortable"/>
    <x v="1"/>
    <s v="Off Peak"/>
    <s v="Jan"/>
    <s v="2011-Jan"/>
    <s v="Low Demand"/>
    <x v="5"/>
  </r>
  <r>
    <n v="454"/>
    <d v="2011-01-20T00:00:00"/>
    <n v="1"/>
    <n v="0"/>
    <n v="1"/>
    <x v="22"/>
    <b v="0"/>
    <n v="4"/>
    <n v="2"/>
    <n v="0.24"/>
    <n v="0.21210000000000001"/>
    <n v="0.65"/>
    <n v="0.28360000000000002"/>
    <n v="0"/>
    <n v="56"/>
    <n v="56"/>
    <x v="1"/>
    <s v="Night"/>
    <s v="Hot"/>
    <s v="Comfortable"/>
    <x v="1"/>
    <s v="Off Peak"/>
    <s v="Jan"/>
    <s v="2011-Jan"/>
    <s v="Low Demand"/>
    <x v="5"/>
  </r>
  <r>
    <n v="455"/>
    <d v="2011-01-20T00:00:00"/>
    <n v="1"/>
    <n v="0"/>
    <n v="1"/>
    <x v="23"/>
    <b v="0"/>
    <n v="4"/>
    <n v="2"/>
    <n v="0.24"/>
    <n v="0.21210000000000001"/>
    <n v="0.65"/>
    <n v="0.32840000000000003"/>
    <n v="3"/>
    <n v="28"/>
    <n v="31"/>
    <x v="1"/>
    <s v="Night"/>
    <s v="Hot"/>
    <s v="Comfortable"/>
    <x v="1"/>
    <s v="Off Peak"/>
    <s v="Jan"/>
    <s v="2011-Jan"/>
    <s v="Low Demand"/>
    <x v="5"/>
  </r>
  <r>
    <n v="456"/>
    <d v="2011-01-21T00:00:00"/>
    <n v="1"/>
    <n v="0"/>
    <n v="1"/>
    <x v="0"/>
    <b v="0"/>
    <n v="5"/>
    <n v="2"/>
    <n v="0.24"/>
    <n v="0.2273"/>
    <n v="0.7"/>
    <n v="0.25369999999999998"/>
    <n v="1"/>
    <n v="20"/>
    <n v="21"/>
    <x v="1"/>
    <s v="Late Night"/>
    <s v="Hot"/>
    <s v="Comfortable"/>
    <x v="1"/>
    <s v="Off Peak"/>
    <s v="Jan"/>
    <s v="2011-Jan"/>
    <s v="Low Demand"/>
    <x v="6"/>
  </r>
  <r>
    <n v="457"/>
    <d v="2011-01-21T00:00:00"/>
    <n v="1"/>
    <n v="0"/>
    <n v="1"/>
    <x v="1"/>
    <b v="0"/>
    <n v="5"/>
    <n v="2"/>
    <n v="0.24"/>
    <n v="0.2273"/>
    <n v="0.7"/>
    <n v="0.25369999999999998"/>
    <n v="0"/>
    <n v="6"/>
    <n v="6"/>
    <x v="1"/>
    <s v="Late Night"/>
    <s v="Hot"/>
    <s v="Comfortable"/>
    <x v="1"/>
    <s v="Off Peak"/>
    <s v="Jan"/>
    <s v="2011-Jan"/>
    <s v="Low Demand"/>
    <x v="6"/>
  </r>
  <r>
    <n v="458"/>
    <d v="2011-01-21T00:00:00"/>
    <n v="1"/>
    <n v="0"/>
    <n v="1"/>
    <x v="2"/>
    <b v="0"/>
    <n v="5"/>
    <n v="3"/>
    <n v="0.24"/>
    <n v="0.2424"/>
    <n v="0.75"/>
    <n v="0.16420000000000001"/>
    <n v="0"/>
    <n v="2"/>
    <n v="2"/>
    <x v="1"/>
    <s v="Late Night"/>
    <s v="Hot"/>
    <s v="Comfortable"/>
    <x v="2"/>
    <s v="Off Peak"/>
    <s v="Jan"/>
    <s v="2011-Jan"/>
    <s v="Low Demand"/>
    <x v="6"/>
  </r>
  <r>
    <n v="459"/>
    <d v="2011-01-21T00:00:00"/>
    <n v="1"/>
    <n v="0"/>
    <n v="1"/>
    <x v="3"/>
    <b v="0"/>
    <n v="5"/>
    <n v="3"/>
    <n v="0.22"/>
    <n v="0.21210000000000001"/>
    <n v="0.8"/>
    <n v="0.29849999999999999"/>
    <n v="0"/>
    <n v="1"/>
    <n v="1"/>
    <x v="1"/>
    <s v="Late Night"/>
    <s v="Hot"/>
    <s v="Comfortable"/>
    <x v="2"/>
    <s v="Off Peak"/>
    <s v="Jan"/>
    <s v="2011-Jan"/>
    <s v="Low Demand"/>
    <x v="6"/>
  </r>
  <r>
    <n v="460"/>
    <d v="2011-01-21T00:00:00"/>
    <n v="1"/>
    <n v="0"/>
    <n v="1"/>
    <x v="4"/>
    <b v="0"/>
    <n v="5"/>
    <n v="2"/>
    <n v="0.22"/>
    <n v="0.2576"/>
    <n v="0.87"/>
    <n v="8.9599999999999999E-2"/>
    <n v="0"/>
    <n v="1"/>
    <n v="1"/>
    <x v="1"/>
    <s v="Late Night"/>
    <s v="Hot"/>
    <s v="Humid"/>
    <x v="1"/>
    <s v="Off Peak"/>
    <s v="Jan"/>
    <s v="2011-Jan"/>
    <s v="Low Demand"/>
    <x v="6"/>
  </r>
  <r>
    <n v="461"/>
    <d v="2011-01-21T00:00:00"/>
    <n v="1"/>
    <n v="0"/>
    <n v="1"/>
    <x v="5"/>
    <b v="0"/>
    <n v="5"/>
    <n v="1"/>
    <n v="0.24"/>
    <n v="0.19700000000000001"/>
    <n v="0.6"/>
    <n v="0.41789999999999999"/>
    <n v="1"/>
    <n v="4"/>
    <n v="5"/>
    <x v="1"/>
    <s v="Late Night"/>
    <s v="Hot"/>
    <s v="Comfortable"/>
    <x v="0"/>
    <s v="Off Peak"/>
    <s v="Jan"/>
    <s v="2011-Jan"/>
    <s v="Low Demand"/>
    <x v="6"/>
  </r>
  <r>
    <n v="462"/>
    <d v="2011-01-21T00:00:00"/>
    <n v="1"/>
    <n v="0"/>
    <n v="1"/>
    <x v="6"/>
    <b v="0"/>
    <n v="5"/>
    <n v="1"/>
    <n v="0.22"/>
    <n v="0.21210000000000001"/>
    <n v="0.55000000000000004"/>
    <n v="0.25369999999999998"/>
    <n v="0"/>
    <n v="27"/>
    <n v="27"/>
    <x v="1"/>
    <s v="Morning"/>
    <s v="Hot"/>
    <s v="Comfortable"/>
    <x v="0"/>
    <s v="Off Peak"/>
    <s v="Jan"/>
    <s v="2011-Jan"/>
    <s v="Low Demand"/>
    <x v="6"/>
  </r>
  <r>
    <n v="463"/>
    <d v="2011-01-21T00:00:00"/>
    <n v="1"/>
    <n v="0"/>
    <n v="1"/>
    <x v="7"/>
    <b v="0"/>
    <n v="5"/>
    <n v="1"/>
    <n v="0.2"/>
    <n v="0.18179999999999999"/>
    <n v="0.51"/>
    <n v="0.28360000000000002"/>
    <n v="2"/>
    <n v="66"/>
    <n v="68"/>
    <x v="1"/>
    <s v="Morning"/>
    <s v="Mild"/>
    <s v="Comfortable"/>
    <x v="0"/>
    <s v="AM Peak"/>
    <s v="Jan"/>
    <s v="2011-Jan"/>
    <s v="High Demand"/>
    <x v="6"/>
  </r>
  <r>
    <n v="464"/>
    <d v="2011-01-21T00:00:00"/>
    <n v="1"/>
    <n v="0"/>
    <n v="1"/>
    <x v="8"/>
    <b v="0"/>
    <n v="5"/>
    <n v="1"/>
    <n v="0.2"/>
    <n v="0.18179999999999999"/>
    <n v="0.47"/>
    <n v="0.32840000000000003"/>
    <n v="7"/>
    <n v="210"/>
    <n v="217"/>
    <x v="1"/>
    <s v="Morning"/>
    <s v="Mild"/>
    <s v="Comfortable"/>
    <x v="0"/>
    <s v="AM Peak"/>
    <s v="Jan"/>
    <s v="2011-Jan"/>
    <s v="High Demand"/>
    <x v="6"/>
  </r>
  <r>
    <n v="465"/>
    <d v="2011-01-21T00:00:00"/>
    <n v="1"/>
    <n v="0"/>
    <n v="1"/>
    <x v="9"/>
    <b v="0"/>
    <n v="5"/>
    <n v="1"/>
    <n v="0.2"/>
    <n v="0.18179999999999999"/>
    <n v="0.51"/>
    <n v="0.35820000000000002"/>
    <n v="7"/>
    <n v="159"/>
    <n v="166"/>
    <x v="1"/>
    <s v="Morning"/>
    <s v="Mild"/>
    <s v="Comfortable"/>
    <x v="0"/>
    <s v="AM Peak"/>
    <s v="Jan"/>
    <s v="2011-Jan"/>
    <s v="High Demand"/>
    <x v="6"/>
  </r>
  <r>
    <n v="466"/>
    <d v="2011-01-21T00:00:00"/>
    <n v="1"/>
    <n v="0"/>
    <n v="1"/>
    <x v="10"/>
    <b v="0"/>
    <n v="5"/>
    <n v="1"/>
    <n v="0.2"/>
    <n v="0.16669999999999999"/>
    <n v="0.47"/>
    <n v="0.4627"/>
    <n v="6"/>
    <n v="57"/>
    <n v="63"/>
    <x v="1"/>
    <s v="Morning"/>
    <s v="Mild"/>
    <s v="Comfortable"/>
    <x v="0"/>
    <s v="Off Peak"/>
    <s v="Jan"/>
    <s v="2011-Jan"/>
    <s v="High Demand"/>
    <x v="6"/>
  </r>
  <r>
    <n v="467"/>
    <d v="2011-01-21T00:00:00"/>
    <n v="1"/>
    <n v="0"/>
    <n v="1"/>
    <x v="11"/>
    <b v="0"/>
    <n v="5"/>
    <n v="1"/>
    <n v="0.22"/>
    <n v="0.18179999999999999"/>
    <n v="0.41"/>
    <n v="0.4627"/>
    <n v="6"/>
    <n v="53"/>
    <n v="59"/>
    <x v="1"/>
    <s v="Morning"/>
    <s v="Hot"/>
    <s v="Comfortable"/>
    <x v="0"/>
    <s v="Off Peak"/>
    <s v="Jan"/>
    <s v="2011-Jan"/>
    <s v="High Demand"/>
    <x v="6"/>
  </r>
  <r>
    <n v="468"/>
    <d v="2011-01-21T00:00:00"/>
    <n v="1"/>
    <n v="0"/>
    <n v="1"/>
    <x v="12"/>
    <b v="0"/>
    <n v="5"/>
    <n v="1"/>
    <n v="0.22"/>
    <n v="0.18179999999999999"/>
    <n v="0.27"/>
    <n v="0.58209999999999995"/>
    <n v="11"/>
    <n v="67"/>
    <n v="78"/>
    <x v="1"/>
    <s v="Afternoon"/>
    <s v="Hot"/>
    <s v="Dry"/>
    <x v="0"/>
    <s v="Off Peak"/>
    <s v="Jan"/>
    <s v="2011-Jan"/>
    <s v="High Demand"/>
    <x v="6"/>
  </r>
  <r>
    <n v="469"/>
    <d v="2011-01-21T00:00:00"/>
    <n v="1"/>
    <n v="0"/>
    <n v="1"/>
    <x v="13"/>
    <b v="0"/>
    <n v="5"/>
    <n v="1"/>
    <n v="0.2"/>
    <n v="0.1515"/>
    <n v="0.21"/>
    <n v="0.58209999999999995"/>
    <n v="8"/>
    <n v="65"/>
    <n v="73"/>
    <x v="1"/>
    <s v="Afternoon"/>
    <s v="Mild"/>
    <s v="Dry"/>
    <x v="0"/>
    <s v="Off Peak"/>
    <s v="Jan"/>
    <s v="2011-Jan"/>
    <s v="High Demand"/>
    <x v="6"/>
  </r>
  <r>
    <n v="470"/>
    <d v="2011-01-21T00:00:00"/>
    <n v="1"/>
    <n v="0"/>
    <n v="1"/>
    <x v="14"/>
    <b v="0"/>
    <n v="5"/>
    <n v="1"/>
    <n v="0.2"/>
    <n v="0.1515"/>
    <n v="0.25"/>
    <n v="0.52239999999999998"/>
    <n v="6"/>
    <n v="56"/>
    <n v="62"/>
    <x v="1"/>
    <s v="Afternoon"/>
    <s v="Mild"/>
    <s v="Dry"/>
    <x v="0"/>
    <s v="Off Peak"/>
    <s v="Jan"/>
    <s v="2011-Jan"/>
    <s v="High Demand"/>
    <x v="6"/>
  </r>
  <r>
    <n v="471"/>
    <d v="2011-01-21T00:00:00"/>
    <n v="1"/>
    <n v="0"/>
    <n v="1"/>
    <x v="15"/>
    <b v="0"/>
    <n v="5"/>
    <n v="1"/>
    <n v="0.16"/>
    <n v="0.1212"/>
    <n v="0.26"/>
    <n v="0.44779999999999998"/>
    <n v="4"/>
    <n v="61"/>
    <n v="65"/>
    <x v="1"/>
    <s v="Afternoon"/>
    <s v="Mild"/>
    <s v="Dry"/>
    <x v="0"/>
    <s v="Off Peak"/>
    <s v="Jan"/>
    <s v="2011-Jan"/>
    <s v="High Demand"/>
    <x v="6"/>
  </r>
  <r>
    <n v="472"/>
    <d v="2011-01-21T00:00:00"/>
    <n v="1"/>
    <n v="0"/>
    <n v="1"/>
    <x v="16"/>
    <b v="0"/>
    <n v="5"/>
    <n v="1"/>
    <n v="0.16"/>
    <n v="0.13639999999999999"/>
    <n v="0.26"/>
    <n v="0.35820000000000002"/>
    <n v="0"/>
    <n v="97"/>
    <n v="97"/>
    <x v="1"/>
    <s v="Afternoon"/>
    <s v="Mild"/>
    <s v="Dry"/>
    <x v="0"/>
    <s v="Off Peak"/>
    <s v="Jan"/>
    <s v="2011-Jan"/>
    <s v="High Demand"/>
    <x v="6"/>
  </r>
  <r>
    <n v="473"/>
    <d v="2011-01-21T00:00:00"/>
    <n v="1"/>
    <n v="0"/>
    <n v="1"/>
    <x v="17"/>
    <b v="0"/>
    <n v="5"/>
    <n v="1"/>
    <n v="0.14000000000000001"/>
    <n v="0.1212"/>
    <n v="0.28000000000000003"/>
    <n v="0.35820000000000002"/>
    <n v="10"/>
    <n v="151"/>
    <n v="161"/>
    <x v="1"/>
    <s v="Night"/>
    <s v="Mild"/>
    <s v="Dry"/>
    <x v="0"/>
    <s v="PM Peak"/>
    <s v="Jan"/>
    <s v="2011-Jan"/>
    <s v="High Demand"/>
    <x v="6"/>
  </r>
  <r>
    <n v="474"/>
    <d v="2011-01-21T00:00:00"/>
    <n v="1"/>
    <n v="0"/>
    <n v="1"/>
    <x v="18"/>
    <b v="0"/>
    <n v="5"/>
    <n v="1"/>
    <n v="0.12"/>
    <n v="0.1212"/>
    <n v="0.3"/>
    <n v="0.25369999999999998"/>
    <n v="1"/>
    <n v="119"/>
    <n v="120"/>
    <x v="1"/>
    <s v="Night"/>
    <s v="Mild"/>
    <s v="Dry"/>
    <x v="0"/>
    <s v="PM Peak"/>
    <s v="Jan"/>
    <s v="2011-Jan"/>
    <s v="High Demand"/>
    <x v="6"/>
  </r>
  <r>
    <n v="475"/>
    <d v="2011-01-21T00:00:00"/>
    <n v="1"/>
    <n v="0"/>
    <n v="1"/>
    <x v="19"/>
    <b v="0"/>
    <n v="5"/>
    <n v="1"/>
    <n v="0.12"/>
    <n v="0.1061"/>
    <n v="0.3"/>
    <n v="0.32840000000000003"/>
    <n v="3"/>
    <n v="93"/>
    <n v="96"/>
    <x v="1"/>
    <s v="Night"/>
    <s v="Mild"/>
    <s v="Dry"/>
    <x v="0"/>
    <s v="PM Peak"/>
    <s v="Jan"/>
    <s v="2011-Jan"/>
    <s v="High Demand"/>
    <x v="6"/>
  </r>
  <r>
    <n v="476"/>
    <d v="2011-01-21T00:00:00"/>
    <n v="1"/>
    <n v="0"/>
    <n v="1"/>
    <x v="20"/>
    <b v="0"/>
    <n v="5"/>
    <n v="1"/>
    <n v="0.1"/>
    <n v="7.5800000000000006E-2"/>
    <n v="0.33"/>
    <n v="0.41789999999999999"/>
    <n v="1"/>
    <n v="52"/>
    <n v="53"/>
    <x v="1"/>
    <s v="Night"/>
    <s v="Cold"/>
    <s v="Dry"/>
    <x v="0"/>
    <s v="Off Peak"/>
    <s v="Jan"/>
    <s v="2011-Jan"/>
    <s v="Low Demand"/>
    <x v="6"/>
  </r>
  <r>
    <n v="477"/>
    <d v="2011-01-21T00:00:00"/>
    <n v="1"/>
    <n v="0"/>
    <n v="1"/>
    <x v="21"/>
    <b v="0"/>
    <n v="5"/>
    <n v="1"/>
    <n v="0.08"/>
    <n v="7.5800000000000006E-2"/>
    <n v="0.38"/>
    <n v="0.28360000000000002"/>
    <n v="0"/>
    <n v="41"/>
    <n v="41"/>
    <x v="1"/>
    <s v="Night"/>
    <s v="Cold"/>
    <s v="Comfortable"/>
    <x v="0"/>
    <s v="Off Peak"/>
    <s v="Jan"/>
    <s v="2011-Jan"/>
    <s v="Low Demand"/>
    <x v="6"/>
  </r>
  <r>
    <n v="478"/>
    <d v="2011-01-21T00:00:00"/>
    <n v="1"/>
    <n v="0"/>
    <n v="1"/>
    <x v="22"/>
    <b v="0"/>
    <n v="5"/>
    <n v="1"/>
    <n v="0.06"/>
    <n v="3.0300000000000001E-2"/>
    <n v="0.41"/>
    <n v="0.3881"/>
    <n v="1"/>
    <n v="33"/>
    <n v="34"/>
    <x v="1"/>
    <s v="Night"/>
    <s v="Cold"/>
    <s v="Comfortable"/>
    <x v="0"/>
    <s v="Off Peak"/>
    <s v="Jan"/>
    <s v="2011-Jan"/>
    <s v="Low Demand"/>
    <x v="6"/>
  </r>
  <r>
    <n v="479"/>
    <d v="2011-01-21T00:00:00"/>
    <n v="1"/>
    <n v="0"/>
    <n v="1"/>
    <x v="23"/>
    <b v="0"/>
    <n v="5"/>
    <n v="1"/>
    <n v="0.06"/>
    <n v="4.5499999999999999E-2"/>
    <n v="0.38"/>
    <n v="0.32840000000000003"/>
    <n v="0"/>
    <n v="27"/>
    <n v="27"/>
    <x v="1"/>
    <s v="Night"/>
    <s v="Cold"/>
    <s v="Comfortable"/>
    <x v="0"/>
    <s v="Off Peak"/>
    <s v="Jan"/>
    <s v="2011-Jan"/>
    <s v="Low Demand"/>
    <x v="6"/>
  </r>
  <r>
    <n v="480"/>
    <d v="2011-01-22T00:00:00"/>
    <n v="1"/>
    <n v="0"/>
    <n v="1"/>
    <x v="0"/>
    <b v="0"/>
    <n v="6"/>
    <n v="1"/>
    <n v="0.04"/>
    <n v="3.0300000000000001E-2"/>
    <n v="0.45"/>
    <n v="0.25369999999999998"/>
    <n v="0"/>
    <n v="13"/>
    <n v="13"/>
    <x v="0"/>
    <s v="Late Night"/>
    <s v="Cold"/>
    <s v="Comfortable"/>
    <x v="0"/>
    <s v="Off Peak"/>
    <s v="Jan"/>
    <s v="2011-Jan"/>
    <s v="Low Demand"/>
    <x v="0"/>
  </r>
  <r>
    <n v="481"/>
    <d v="2011-01-22T00:00:00"/>
    <n v="1"/>
    <n v="0"/>
    <n v="1"/>
    <x v="1"/>
    <b v="0"/>
    <n v="6"/>
    <n v="2"/>
    <n v="0.04"/>
    <n v="0"/>
    <n v="0.41"/>
    <n v="0.3881"/>
    <n v="3"/>
    <n v="9"/>
    <n v="12"/>
    <x v="0"/>
    <s v="Late Night"/>
    <s v="Cold"/>
    <s v="Comfortable"/>
    <x v="1"/>
    <s v="Off Peak"/>
    <s v="Jan"/>
    <s v="2011-Jan"/>
    <s v="Low Demand"/>
    <x v="0"/>
  </r>
  <r>
    <n v="482"/>
    <d v="2011-01-22T00:00:00"/>
    <n v="1"/>
    <n v="0"/>
    <n v="1"/>
    <x v="2"/>
    <b v="0"/>
    <n v="6"/>
    <n v="2"/>
    <n v="0.04"/>
    <n v="3.0300000000000001E-2"/>
    <n v="0.41"/>
    <n v="0.25369999999999998"/>
    <n v="0"/>
    <n v="11"/>
    <n v="11"/>
    <x v="0"/>
    <s v="Late Night"/>
    <s v="Cold"/>
    <s v="Comfortable"/>
    <x v="1"/>
    <s v="Off Peak"/>
    <s v="Jan"/>
    <s v="2011-Jan"/>
    <s v="Low Demand"/>
    <x v="0"/>
  </r>
  <r>
    <n v="483"/>
    <d v="2011-01-22T00:00:00"/>
    <n v="1"/>
    <n v="0"/>
    <n v="1"/>
    <x v="3"/>
    <b v="0"/>
    <n v="6"/>
    <n v="2"/>
    <n v="0.04"/>
    <n v="3.0300000000000001E-2"/>
    <n v="0.41"/>
    <n v="0.28360000000000002"/>
    <n v="1"/>
    <n v="6"/>
    <n v="7"/>
    <x v="0"/>
    <s v="Late Night"/>
    <s v="Cold"/>
    <s v="Comfortable"/>
    <x v="1"/>
    <s v="Off Peak"/>
    <s v="Jan"/>
    <s v="2011-Jan"/>
    <s v="Low Demand"/>
    <x v="0"/>
  </r>
  <r>
    <n v="484"/>
    <d v="2011-01-22T00:00:00"/>
    <n v="1"/>
    <n v="0"/>
    <n v="1"/>
    <x v="4"/>
    <b v="0"/>
    <n v="6"/>
    <n v="2"/>
    <n v="0.02"/>
    <n v="1.52E-2"/>
    <n v="0.48"/>
    <n v="0.29849999999999999"/>
    <n v="0"/>
    <n v="3"/>
    <n v="3"/>
    <x v="0"/>
    <s v="Late Night"/>
    <s v="Cold"/>
    <s v="Comfortable"/>
    <x v="1"/>
    <s v="Off Peak"/>
    <s v="Jan"/>
    <s v="2011-Jan"/>
    <s v="Low Demand"/>
    <x v="0"/>
  </r>
  <r>
    <n v="485"/>
    <d v="2011-01-22T00:00:00"/>
    <n v="1"/>
    <n v="0"/>
    <n v="1"/>
    <x v="6"/>
    <b v="0"/>
    <n v="6"/>
    <n v="2"/>
    <n v="0.02"/>
    <n v="3.0300000000000001E-2"/>
    <n v="0.44"/>
    <n v="0.22389999999999999"/>
    <n v="0"/>
    <n v="2"/>
    <n v="2"/>
    <x v="0"/>
    <s v="Morning"/>
    <s v="Cold"/>
    <s v="Comfortable"/>
    <x v="1"/>
    <s v="Off Peak"/>
    <s v="Jan"/>
    <s v="2011-Jan"/>
    <s v="Low Demand"/>
    <x v="0"/>
  </r>
  <r>
    <n v="486"/>
    <d v="2011-01-22T00:00:00"/>
    <n v="1"/>
    <n v="0"/>
    <n v="1"/>
    <x v="7"/>
    <b v="0"/>
    <n v="6"/>
    <n v="1"/>
    <n v="0.02"/>
    <n v="1.52E-2"/>
    <n v="0.44"/>
    <n v="0.28360000000000002"/>
    <n v="0"/>
    <n v="8"/>
    <n v="8"/>
    <x v="0"/>
    <s v="Morning"/>
    <s v="Cold"/>
    <s v="Comfortable"/>
    <x v="0"/>
    <s v="AM Peak"/>
    <s v="Jan"/>
    <s v="2011-Jan"/>
    <s v="Low Demand"/>
    <x v="0"/>
  </r>
  <r>
    <n v="487"/>
    <d v="2011-01-22T00:00:00"/>
    <n v="1"/>
    <n v="0"/>
    <n v="1"/>
    <x v="8"/>
    <b v="0"/>
    <n v="6"/>
    <n v="1"/>
    <n v="0.02"/>
    <n v="0"/>
    <n v="0.44"/>
    <n v="0.32840000000000003"/>
    <n v="1"/>
    <n v="26"/>
    <n v="27"/>
    <x v="0"/>
    <s v="Morning"/>
    <s v="Cold"/>
    <s v="Comfortable"/>
    <x v="0"/>
    <s v="AM Peak"/>
    <s v="Jan"/>
    <s v="2011-Jan"/>
    <s v="Low Demand"/>
    <x v="0"/>
  </r>
  <r>
    <n v="488"/>
    <d v="2011-01-22T00:00:00"/>
    <n v="1"/>
    <n v="0"/>
    <n v="1"/>
    <x v="9"/>
    <b v="0"/>
    <n v="6"/>
    <n v="1"/>
    <n v="0.04"/>
    <n v="3.0300000000000001E-2"/>
    <n v="0.41"/>
    <n v="0.25369999999999998"/>
    <n v="3"/>
    <n v="37"/>
    <n v="40"/>
    <x v="0"/>
    <s v="Morning"/>
    <s v="Cold"/>
    <s v="Comfortable"/>
    <x v="0"/>
    <s v="AM Peak"/>
    <s v="Jan"/>
    <s v="2011-Jan"/>
    <s v="Low Demand"/>
    <x v="0"/>
  </r>
  <r>
    <n v="489"/>
    <d v="2011-01-22T00:00:00"/>
    <n v="1"/>
    <n v="0"/>
    <n v="1"/>
    <x v="10"/>
    <b v="0"/>
    <n v="6"/>
    <n v="2"/>
    <n v="0.04"/>
    <n v="6.0600000000000001E-2"/>
    <n v="0.41"/>
    <n v="0.16420000000000001"/>
    <n v="3"/>
    <n v="50"/>
    <n v="53"/>
    <x v="0"/>
    <s v="Morning"/>
    <s v="Cold"/>
    <s v="Comfortable"/>
    <x v="1"/>
    <s v="Off Peak"/>
    <s v="Jan"/>
    <s v="2011-Jan"/>
    <s v="Low Demand"/>
    <x v="0"/>
  </r>
  <r>
    <n v="490"/>
    <d v="2011-01-22T00:00:00"/>
    <n v="1"/>
    <n v="0"/>
    <n v="1"/>
    <x v="11"/>
    <b v="0"/>
    <n v="6"/>
    <n v="2"/>
    <n v="0.06"/>
    <n v="7.5800000000000006E-2"/>
    <n v="0.38"/>
    <n v="0.1343"/>
    <n v="4"/>
    <n v="59"/>
    <n v="63"/>
    <x v="0"/>
    <s v="Morning"/>
    <s v="Cold"/>
    <s v="Comfortable"/>
    <x v="1"/>
    <s v="Off Peak"/>
    <s v="Jan"/>
    <s v="2011-Jan"/>
    <s v="High Demand"/>
    <x v="0"/>
  </r>
  <r>
    <n v="491"/>
    <d v="2011-01-22T00:00:00"/>
    <n v="1"/>
    <n v="0"/>
    <n v="1"/>
    <x v="12"/>
    <b v="0"/>
    <n v="6"/>
    <n v="2"/>
    <n v="0.06"/>
    <n v="0.1061"/>
    <n v="0.38"/>
    <n v="0.1045"/>
    <n v="10"/>
    <n v="60"/>
    <n v="70"/>
    <x v="0"/>
    <s v="Afternoon"/>
    <s v="Cold"/>
    <s v="Comfortable"/>
    <x v="1"/>
    <s v="Off Peak"/>
    <s v="Jan"/>
    <s v="2011-Jan"/>
    <s v="High Demand"/>
    <x v="0"/>
  </r>
  <r>
    <n v="492"/>
    <d v="2011-01-22T00:00:00"/>
    <n v="1"/>
    <n v="0"/>
    <n v="1"/>
    <x v="13"/>
    <b v="0"/>
    <n v="6"/>
    <n v="1"/>
    <n v="0.08"/>
    <n v="0.16669999999999999"/>
    <n v="0.35"/>
    <n v="0"/>
    <n v="12"/>
    <n v="72"/>
    <n v="84"/>
    <x v="0"/>
    <s v="Afternoon"/>
    <s v="Cold"/>
    <s v="Dry"/>
    <x v="0"/>
    <s v="Off Peak"/>
    <s v="Jan"/>
    <s v="2011-Jan"/>
    <s v="High Demand"/>
    <x v="0"/>
  </r>
  <r>
    <n v="493"/>
    <d v="2011-01-22T00:00:00"/>
    <n v="1"/>
    <n v="0"/>
    <n v="1"/>
    <x v="14"/>
    <b v="0"/>
    <n v="6"/>
    <n v="1"/>
    <n v="0.1"/>
    <n v="0.13639999999999999"/>
    <n v="0.33"/>
    <n v="0.1045"/>
    <n v="11"/>
    <n v="64"/>
    <n v="75"/>
    <x v="0"/>
    <s v="Afternoon"/>
    <s v="Cold"/>
    <s v="Dry"/>
    <x v="0"/>
    <s v="Off Peak"/>
    <s v="Jan"/>
    <s v="2011-Jan"/>
    <s v="High Demand"/>
    <x v="0"/>
  </r>
  <r>
    <n v="494"/>
    <d v="2011-01-22T00:00:00"/>
    <n v="1"/>
    <n v="0"/>
    <n v="1"/>
    <x v="15"/>
    <b v="0"/>
    <n v="6"/>
    <n v="1"/>
    <n v="0.12"/>
    <n v="0.1515"/>
    <n v="0.28000000000000003"/>
    <n v="0"/>
    <n v="10"/>
    <n v="93"/>
    <n v="103"/>
    <x v="0"/>
    <s v="Afternoon"/>
    <s v="Mild"/>
    <s v="Dry"/>
    <x v="0"/>
    <s v="Off Peak"/>
    <s v="Jan"/>
    <s v="2011-Jan"/>
    <s v="High Demand"/>
    <x v="0"/>
  </r>
  <r>
    <n v="495"/>
    <d v="2011-01-22T00:00:00"/>
    <n v="1"/>
    <n v="0"/>
    <n v="1"/>
    <x v="16"/>
    <b v="0"/>
    <n v="6"/>
    <n v="1"/>
    <n v="0.12"/>
    <n v="0.13639999999999999"/>
    <n v="0.28000000000000003"/>
    <n v="0.19400000000000001"/>
    <n v="11"/>
    <n v="72"/>
    <n v="83"/>
    <x v="0"/>
    <s v="Afternoon"/>
    <s v="Mild"/>
    <s v="Dry"/>
    <x v="0"/>
    <s v="Off Peak"/>
    <s v="Jan"/>
    <s v="2011-Jan"/>
    <s v="High Demand"/>
    <x v="0"/>
  </r>
  <r>
    <n v="496"/>
    <d v="2011-01-22T00:00:00"/>
    <n v="1"/>
    <n v="0"/>
    <n v="1"/>
    <x v="17"/>
    <b v="0"/>
    <n v="6"/>
    <n v="1"/>
    <n v="0.12"/>
    <n v="0.19700000000000001"/>
    <n v="0.28000000000000003"/>
    <n v="0"/>
    <n v="8"/>
    <n v="59"/>
    <n v="67"/>
    <x v="0"/>
    <s v="Night"/>
    <s v="Mild"/>
    <s v="Dry"/>
    <x v="0"/>
    <s v="PM Peak"/>
    <s v="Jan"/>
    <s v="2011-Jan"/>
    <s v="High Demand"/>
    <x v="0"/>
  </r>
  <r>
    <n v="497"/>
    <d v="2011-01-22T00:00:00"/>
    <n v="1"/>
    <n v="0"/>
    <n v="1"/>
    <x v="18"/>
    <b v="0"/>
    <n v="6"/>
    <n v="1"/>
    <n v="0.08"/>
    <n v="9.0899999999999995E-2"/>
    <n v="0.35"/>
    <n v="0.19400000000000001"/>
    <n v="0"/>
    <n v="54"/>
    <n v="54"/>
    <x v="0"/>
    <s v="Night"/>
    <s v="Cold"/>
    <s v="Dry"/>
    <x v="0"/>
    <s v="PM Peak"/>
    <s v="Jan"/>
    <s v="2011-Jan"/>
    <s v="Low Demand"/>
    <x v="0"/>
  </r>
  <r>
    <n v="498"/>
    <d v="2011-01-22T00:00:00"/>
    <n v="1"/>
    <n v="0"/>
    <n v="1"/>
    <x v="19"/>
    <b v="0"/>
    <n v="6"/>
    <n v="1"/>
    <n v="0.08"/>
    <n v="0.1061"/>
    <n v="0.35"/>
    <n v="0.1343"/>
    <n v="6"/>
    <n v="53"/>
    <n v="59"/>
    <x v="0"/>
    <s v="Night"/>
    <s v="Cold"/>
    <s v="Dry"/>
    <x v="0"/>
    <s v="PM Peak"/>
    <s v="Jan"/>
    <s v="2011-Jan"/>
    <s v="High Demand"/>
    <x v="0"/>
  </r>
  <r>
    <n v="499"/>
    <d v="2011-01-22T00:00:00"/>
    <n v="1"/>
    <n v="0"/>
    <n v="1"/>
    <x v="20"/>
    <b v="0"/>
    <n v="6"/>
    <n v="1"/>
    <n v="0.06"/>
    <n v="7.5800000000000006E-2"/>
    <n v="0.45"/>
    <n v="0.16420000000000001"/>
    <n v="1"/>
    <n v="44"/>
    <n v="45"/>
    <x v="0"/>
    <s v="Night"/>
    <s v="Cold"/>
    <s v="Comfortable"/>
    <x v="0"/>
    <s v="Off Peak"/>
    <s v="Jan"/>
    <s v="2011-Jan"/>
    <s v="Low Demand"/>
    <x v="0"/>
  </r>
  <r>
    <n v="500"/>
    <d v="2011-01-22T00:00:00"/>
    <n v="1"/>
    <n v="0"/>
    <n v="1"/>
    <x v="21"/>
    <b v="0"/>
    <n v="6"/>
    <n v="1"/>
    <n v="0.06"/>
    <n v="0.1061"/>
    <n v="0.41"/>
    <n v="8.9599999999999999E-2"/>
    <n v="0"/>
    <n v="39"/>
    <n v="39"/>
    <x v="0"/>
    <s v="Night"/>
    <s v="Cold"/>
    <s v="Comfortable"/>
    <x v="0"/>
    <s v="Off Peak"/>
    <s v="Jan"/>
    <s v="2011-Jan"/>
    <s v="Low Demand"/>
    <x v="0"/>
  </r>
  <r>
    <n v="501"/>
    <d v="2011-01-22T00:00:00"/>
    <n v="1"/>
    <n v="0"/>
    <n v="1"/>
    <x v="22"/>
    <b v="0"/>
    <n v="6"/>
    <n v="1"/>
    <n v="0.06"/>
    <n v="0.1515"/>
    <n v="0.49"/>
    <n v="0"/>
    <n v="7"/>
    <n v="23"/>
    <n v="30"/>
    <x v="0"/>
    <s v="Night"/>
    <s v="Cold"/>
    <s v="Comfortable"/>
    <x v="0"/>
    <s v="Off Peak"/>
    <s v="Jan"/>
    <s v="2011-Jan"/>
    <s v="Low Demand"/>
    <x v="0"/>
  </r>
  <r>
    <n v="502"/>
    <d v="2011-01-22T00:00:00"/>
    <n v="1"/>
    <n v="0"/>
    <n v="1"/>
    <x v="23"/>
    <b v="0"/>
    <n v="6"/>
    <n v="1"/>
    <n v="0.04"/>
    <n v="7.5800000000000006E-2"/>
    <n v="0.56999999999999995"/>
    <n v="0.1045"/>
    <n v="2"/>
    <n v="31"/>
    <n v="33"/>
    <x v="0"/>
    <s v="Night"/>
    <s v="Cold"/>
    <s v="Comfortable"/>
    <x v="0"/>
    <s v="Off Peak"/>
    <s v="Jan"/>
    <s v="2011-Jan"/>
    <s v="Low Demand"/>
    <x v="0"/>
  </r>
  <r>
    <n v="503"/>
    <d v="2011-01-23T00:00:00"/>
    <n v="1"/>
    <n v="0"/>
    <n v="1"/>
    <x v="0"/>
    <b v="0"/>
    <n v="0"/>
    <n v="1"/>
    <n v="0.04"/>
    <n v="7.5800000000000006E-2"/>
    <n v="0.56999999999999995"/>
    <n v="0.1045"/>
    <n v="2"/>
    <n v="20"/>
    <n v="22"/>
    <x v="0"/>
    <s v="Late Night"/>
    <s v="Cold"/>
    <s v="Comfortable"/>
    <x v="0"/>
    <s v="Off Peak"/>
    <s v="Jan"/>
    <s v="2011-Jan"/>
    <s v="Low Demand"/>
    <x v="1"/>
  </r>
  <r>
    <n v="504"/>
    <d v="2011-01-23T00:00:00"/>
    <n v="1"/>
    <n v="0"/>
    <n v="1"/>
    <x v="1"/>
    <b v="0"/>
    <n v="0"/>
    <n v="1"/>
    <n v="0.04"/>
    <n v="7.5800000000000006E-2"/>
    <n v="0.56999999999999995"/>
    <n v="0.1045"/>
    <n v="1"/>
    <n v="12"/>
    <n v="13"/>
    <x v="0"/>
    <s v="Late Night"/>
    <s v="Cold"/>
    <s v="Comfortable"/>
    <x v="0"/>
    <s v="Off Peak"/>
    <s v="Jan"/>
    <s v="2011-Jan"/>
    <s v="Low Demand"/>
    <x v="1"/>
  </r>
  <r>
    <n v="505"/>
    <d v="2011-01-23T00:00:00"/>
    <n v="1"/>
    <n v="0"/>
    <n v="1"/>
    <x v="2"/>
    <b v="0"/>
    <n v="0"/>
    <n v="1"/>
    <n v="0.02"/>
    <n v="6.0600000000000001E-2"/>
    <n v="0.62"/>
    <n v="0.1343"/>
    <n v="3"/>
    <n v="15"/>
    <n v="18"/>
    <x v="0"/>
    <s v="Late Night"/>
    <s v="Cold"/>
    <s v="Comfortable"/>
    <x v="0"/>
    <s v="Off Peak"/>
    <s v="Jan"/>
    <s v="2011-Jan"/>
    <s v="Low Demand"/>
    <x v="1"/>
  </r>
  <r>
    <n v="506"/>
    <d v="2011-01-23T00:00:00"/>
    <n v="1"/>
    <n v="0"/>
    <n v="1"/>
    <x v="3"/>
    <b v="0"/>
    <n v="0"/>
    <n v="1"/>
    <n v="0.02"/>
    <n v="6.0600000000000001E-2"/>
    <n v="0.62"/>
    <n v="0.1343"/>
    <n v="1"/>
    <n v="4"/>
    <n v="5"/>
    <x v="0"/>
    <s v="Late Night"/>
    <s v="Cold"/>
    <s v="Comfortable"/>
    <x v="0"/>
    <s v="Off Peak"/>
    <s v="Jan"/>
    <s v="2011-Jan"/>
    <s v="Low Demand"/>
    <x v="1"/>
  </r>
  <r>
    <n v="507"/>
    <d v="2011-01-23T00:00:00"/>
    <n v="1"/>
    <n v="0"/>
    <n v="1"/>
    <x v="5"/>
    <b v="0"/>
    <n v="0"/>
    <n v="2"/>
    <n v="0.04"/>
    <n v="7.5800000000000006E-2"/>
    <n v="0.56999999999999995"/>
    <n v="0.1045"/>
    <n v="0"/>
    <n v="3"/>
    <n v="3"/>
    <x v="0"/>
    <s v="Late Night"/>
    <s v="Cold"/>
    <s v="Comfortable"/>
    <x v="1"/>
    <s v="Off Peak"/>
    <s v="Jan"/>
    <s v="2011-Jan"/>
    <s v="Low Demand"/>
    <x v="1"/>
  </r>
  <r>
    <n v="508"/>
    <d v="2011-01-23T00:00:00"/>
    <n v="1"/>
    <n v="0"/>
    <n v="1"/>
    <x v="6"/>
    <b v="0"/>
    <n v="0"/>
    <n v="2"/>
    <n v="0.04"/>
    <n v="7.5800000000000006E-2"/>
    <n v="0.56999999999999995"/>
    <n v="0.1045"/>
    <n v="0"/>
    <n v="1"/>
    <n v="1"/>
    <x v="0"/>
    <s v="Morning"/>
    <s v="Cold"/>
    <s v="Comfortable"/>
    <x v="1"/>
    <s v="Off Peak"/>
    <s v="Jan"/>
    <s v="2011-Jan"/>
    <s v="Low Demand"/>
    <x v="1"/>
  </r>
  <r>
    <n v="509"/>
    <d v="2011-01-23T00:00:00"/>
    <n v="1"/>
    <n v="0"/>
    <n v="1"/>
    <x v="7"/>
    <b v="0"/>
    <n v="0"/>
    <n v="1"/>
    <n v="0.08"/>
    <n v="0.1061"/>
    <n v="0.57999999999999996"/>
    <n v="0.16420000000000001"/>
    <n v="1"/>
    <n v="1"/>
    <n v="2"/>
    <x v="0"/>
    <s v="Morning"/>
    <s v="Cold"/>
    <s v="Comfortable"/>
    <x v="0"/>
    <s v="AM Peak"/>
    <s v="Jan"/>
    <s v="2011-Jan"/>
    <s v="Low Demand"/>
    <x v="1"/>
  </r>
  <r>
    <n v="510"/>
    <d v="2011-01-23T00:00:00"/>
    <n v="1"/>
    <n v="0"/>
    <n v="1"/>
    <x v="8"/>
    <b v="0"/>
    <n v="0"/>
    <n v="1"/>
    <n v="0.06"/>
    <n v="7.5800000000000006E-2"/>
    <n v="0.62"/>
    <n v="0.16420000000000001"/>
    <n v="2"/>
    <n v="17"/>
    <n v="19"/>
    <x v="0"/>
    <s v="Morning"/>
    <s v="Cold"/>
    <s v="Comfortable"/>
    <x v="0"/>
    <s v="AM Peak"/>
    <s v="Jan"/>
    <s v="2011-Jan"/>
    <s v="Low Demand"/>
    <x v="1"/>
  </r>
  <r>
    <n v="511"/>
    <d v="2011-01-23T00:00:00"/>
    <n v="1"/>
    <n v="0"/>
    <n v="1"/>
    <x v="9"/>
    <b v="0"/>
    <n v="0"/>
    <n v="1"/>
    <n v="0.1"/>
    <n v="7.5800000000000006E-2"/>
    <n v="0.54"/>
    <n v="0.35820000000000002"/>
    <n v="3"/>
    <n v="25"/>
    <n v="28"/>
    <x v="0"/>
    <s v="Morning"/>
    <s v="Cold"/>
    <s v="Comfortable"/>
    <x v="0"/>
    <s v="AM Peak"/>
    <s v="Jan"/>
    <s v="2011-Jan"/>
    <s v="Low Demand"/>
    <x v="1"/>
  </r>
  <r>
    <n v="512"/>
    <d v="2011-01-23T00:00:00"/>
    <n v="1"/>
    <n v="0"/>
    <n v="1"/>
    <x v="10"/>
    <b v="0"/>
    <n v="0"/>
    <n v="1"/>
    <n v="0.14000000000000001"/>
    <n v="0.1061"/>
    <n v="0.46"/>
    <n v="0.3881"/>
    <n v="7"/>
    <n v="51"/>
    <n v="58"/>
    <x v="0"/>
    <s v="Morning"/>
    <s v="Mild"/>
    <s v="Comfortable"/>
    <x v="0"/>
    <s v="Off Peak"/>
    <s v="Jan"/>
    <s v="2011-Jan"/>
    <s v="Low Demand"/>
    <x v="1"/>
  </r>
  <r>
    <n v="513"/>
    <d v="2011-01-23T00:00:00"/>
    <n v="1"/>
    <n v="0"/>
    <n v="1"/>
    <x v="11"/>
    <b v="0"/>
    <n v="0"/>
    <n v="1"/>
    <n v="0.14000000000000001"/>
    <n v="0.13639999999999999"/>
    <n v="0.43"/>
    <n v="0.22389999999999999"/>
    <n v="22"/>
    <n v="77"/>
    <n v="99"/>
    <x v="0"/>
    <s v="Morning"/>
    <s v="Mild"/>
    <s v="Comfortable"/>
    <x v="0"/>
    <s v="Off Peak"/>
    <s v="Jan"/>
    <s v="2011-Jan"/>
    <s v="High Demand"/>
    <x v="1"/>
  </r>
  <r>
    <n v="514"/>
    <d v="2011-01-23T00:00:00"/>
    <n v="1"/>
    <n v="0"/>
    <n v="1"/>
    <x v="12"/>
    <b v="0"/>
    <n v="0"/>
    <n v="1"/>
    <n v="0.16"/>
    <n v="0.1212"/>
    <n v="0.37"/>
    <n v="0.4627"/>
    <n v="24"/>
    <n v="92"/>
    <n v="116"/>
    <x v="0"/>
    <s v="Afternoon"/>
    <s v="Mild"/>
    <s v="Comfortable"/>
    <x v="0"/>
    <s v="Off Peak"/>
    <s v="Jan"/>
    <s v="2011-Jan"/>
    <s v="High Demand"/>
    <x v="1"/>
  </r>
  <r>
    <n v="515"/>
    <d v="2011-01-23T00:00:00"/>
    <n v="1"/>
    <n v="0"/>
    <n v="1"/>
    <x v="13"/>
    <b v="0"/>
    <n v="0"/>
    <n v="1"/>
    <n v="0.14000000000000001"/>
    <n v="0.1061"/>
    <n v="0.33"/>
    <n v="0.3881"/>
    <n v="12"/>
    <n v="75"/>
    <n v="87"/>
    <x v="0"/>
    <s v="Afternoon"/>
    <s v="Mild"/>
    <s v="Dry"/>
    <x v="0"/>
    <s v="Off Peak"/>
    <s v="Jan"/>
    <s v="2011-Jan"/>
    <s v="High Demand"/>
    <x v="1"/>
  </r>
  <r>
    <n v="516"/>
    <d v="2011-01-23T00:00:00"/>
    <n v="1"/>
    <n v="0"/>
    <n v="1"/>
    <x v="14"/>
    <b v="0"/>
    <n v="0"/>
    <n v="1"/>
    <n v="0.16"/>
    <n v="0.13639999999999999"/>
    <n v="0.28000000000000003"/>
    <n v="0.35820000000000002"/>
    <n v="17"/>
    <n v="93"/>
    <n v="110"/>
    <x v="0"/>
    <s v="Afternoon"/>
    <s v="Mild"/>
    <s v="Dry"/>
    <x v="0"/>
    <s v="Off Peak"/>
    <s v="Jan"/>
    <s v="2011-Jan"/>
    <s v="High Demand"/>
    <x v="1"/>
  </r>
  <r>
    <n v="517"/>
    <d v="2011-01-23T00:00:00"/>
    <n v="1"/>
    <n v="0"/>
    <n v="1"/>
    <x v="15"/>
    <b v="0"/>
    <n v="0"/>
    <n v="1"/>
    <n v="0.16"/>
    <n v="0.13639999999999999"/>
    <n v="0.28000000000000003"/>
    <n v="0.35820000000000002"/>
    <n v="13"/>
    <n v="64"/>
    <n v="77"/>
    <x v="0"/>
    <s v="Afternoon"/>
    <s v="Mild"/>
    <s v="Dry"/>
    <x v="0"/>
    <s v="Off Peak"/>
    <s v="Jan"/>
    <s v="2011-Jan"/>
    <s v="High Demand"/>
    <x v="1"/>
  </r>
  <r>
    <n v="518"/>
    <d v="2011-01-23T00:00:00"/>
    <n v="1"/>
    <n v="0"/>
    <n v="1"/>
    <x v="16"/>
    <b v="0"/>
    <n v="0"/>
    <n v="1"/>
    <n v="0.16"/>
    <n v="0.13639999999999999"/>
    <n v="0.26"/>
    <n v="0.32840000000000003"/>
    <n v="9"/>
    <n v="56"/>
    <n v="65"/>
    <x v="0"/>
    <s v="Afternoon"/>
    <s v="Mild"/>
    <s v="Dry"/>
    <x v="0"/>
    <s v="Off Peak"/>
    <s v="Jan"/>
    <s v="2011-Jan"/>
    <s v="High Demand"/>
    <x v="1"/>
  </r>
  <r>
    <n v="519"/>
    <d v="2011-01-23T00:00:00"/>
    <n v="1"/>
    <n v="0"/>
    <n v="1"/>
    <x v="17"/>
    <b v="0"/>
    <n v="0"/>
    <n v="1"/>
    <n v="0.14000000000000001"/>
    <n v="0.1061"/>
    <n v="0.26"/>
    <n v="0.3881"/>
    <n v="5"/>
    <n v="50"/>
    <n v="55"/>
    <x v="0"/>
    <s v="Night"/>
    <s v="Mild"/>
    <s v="Dry"/>
    <x v="0"/>
    <s v="PM Peak"/>
    <s v="Jan"/>
    <s v="2011-Jan"/>
    <s v="Low Demand"/>
    <x v="1"/>
  </r>
  <r>
    <n v="520"/>
    <d v="2011-01-23T00:00:00"/>
    <n v="1"/>
    <n v="0"/>
    <n v="1"/>
    <x v="18"/>
    <b v="0"/>
    <n v="0"/>
    <n v="1"/>
    <n v="0.12"/>
    <n v="0.1212"/>
    <n v="0.3"/>
    <n v="0.25369999999999998"/>
    <n v="5"/>
    <n v="44"/>
    <n v="49"/>
    <x v="0"/>
    <s v="Night"/>
    <s v="Mild"/>
    <s v="Dry"/>
    <x v="0"/>
    <s v="PM Peak"/>
    <s v="Jan"/>
    <s v="2011-Jan"/>
    <s v="Low Demand"/>
    <x v="1"/>
  </r>
  <r>
    <n v="521"/>
    <d v="2011-01-23T00:00:00"/>
    <n v="1"/>
    <n v="0"/>
    <n v="1"/>
    <x v="19"/>
    <b v="0"/>
    <n v="0"/>
    <n v="1"/>
    <n v="0.12"/>
    <n v="0.1212"/>
    <n v="0.3"/>
    <n v="0.28360000000000002"/>
    <n v="5"/>
    <n v="45"/>
    <n v="50"/>
    <x v="0"/>
    <s v="Night"/>
    <s v="Mild"/>
    <s v="Dry"/>
    <x v="0"/>
    <s v="PM Peak"/>
    <s v="Jan"/>
    <s v="2011-Jan"/>
    <s v="Low Demand"/>
    <x v="1"/>
  </r>
  <r>
    <n v="522"/>
    <d v="2011-01-23T00:00:00"/>
    <n v="1"/>
    <n v="0"/>
    <n v="1"/>
    <x v="20"/>
    <b v="0"/>
    <n v="0"/>
    <n v="1"/>
    <n v="0.1"/>
    <n v="0.1061"/>
    <n v="0.36"/>
    <n v="0.25369999999999998"/>
    <n v="4"/>
    <n v="31"/>
    <n v="35"/>
    <x v="0"/>
    <s v="Night"/>
    <s v="Cold"/>
    <s v="Comfortable"/>
    <x v="0"/>
    <s v="Off Peak"/>
    <s v="Jan"/>
    <s v="2011-Jan"/>
    <s v="Low Demand"/>
    <x v="1"/>
  </r>
  <r>
    <n v="523"/>
    <d v="2011-01-23T00:00:00"/>
    <n v="1"/>
    <n v="0"/>
    <n v="1"/>
    <x v="21"/>
    <b v="0"/>
    <n v="0"/>
    <n v="1"/>
    <n v="0.1"/>
    <n v="0.1061"/>
    <n v="0.36"/>
    <n v="0.19400000000000001"/>
    <n v="5"/>
    <n v="20"/>
    <n v="25"/>
    <x v="0"/>
    <s v="Night"/>
    <s v="Cold"/>
    <s v="Comfortable"/>
    <x v="0"/>
    <s v="Off Peak"/>
    <s v="Jan"/>
    <s v="2011-Jan"/>
    <s v="Low Demand"/>
    <x v="1"/>
  </r>
  <r>
    <n v="524"/>
    <d v="2011-01-23T00:00:00"/>
    <n v="1"/>
    <n v="0"/>
    <n v="1"/>
    <x v="22"/>
    <b v="0"/>
    <n v="0"/>
    <n v="1"/>
    <n v="0.08"/>
    <n v="9.0899999999999995E-2"/>
    <n v="0.38"/>
    <n v="0.19400000000000001"/>
    <n v="5"/>
    <n v="23"/>
    <n v="28"/>
    <x v="0"/>
    <s v="Night"/>
    <s v="Cold"/>
    <s v="Comfortable"/>
    <x v="0"/>
    <s v="Off Peak"/>
    <s v="Jan"/>
    <s v="2011-Jan"/>
    <s v="Low Demand"/>
    <x v="1"/>
  </r>
  <r>
    <n v="525"/>
    <d v="2011-01-23T00:00:00"/>
    <n v="1"/>
    <n v="0"/>
    <n v="1"/>
    <x v="23"/>
    <b v="0"/>
    <n v="0"/>
    <n v="1"/>
    <n v="0.06"/>
    <n v="6.0600000000000001E-2"/>
    <n v="0.41"/>
    <n v="0.22389999999999999"/>
    <n v="4"/>
    <n v="17"/>
    <n v="21"/>
    <x v="0"/>
    <s v="Night"/>
    <s v="Cold"/>
    <s v="Comfortable"/>
    <x v="0"/>
    <s v="Off Peak"/>
    <s v="Jan"/>
    <s v="2011-Jan"/>
    <s v="Low Demand"/>
    <x v="1"/>
  </r>
  <r>
    <n v="526"/>
    <d v="2011-01-24T00:00:00"/>
    <n v="1"/>
    <n v="0"/>
    <n v="1"/>
    <x v="0"/>
    <b v="0"/>
    <n v="1"/>
    <n v="1"/>
    <n v="0.06"/>
    <n v="6.0600000000000001E-2"/>
    <n v="0.41"/>
    <n v="0.19400000000000001"/>
    <n v="0"/>
    <n v="7"/>
    <n v="7"/>
    <x v="1"/>
    <s v="Late Night"/>
    <s v="Cold"/>
    <s v="Comfortable"/>
    <x v="0"/>
    <s v="Off Peak"/>
    <s v="Jan"/>
    <s v="2011-Jan"/>
    <s v="Low Demand"/>
    <x v="2"/>
  </r>
  <r>
    <n v="527"/>
    <d v="2011-01-24T00:00:00"/>
    <n v="1"/>
    <n v="0"/>
    <n v="1"/>
    <x v="1"/>
    <b v="0"/>
    <n v="1"/>
    <n v="1"/>
    <n v="0.04"/>
    <n v="4.5499999999999999E-2"/>
    <n v="0.45"/>
    <n v="0.19400000000000001"/>
    <n v="0"/>
    <n v="1"/>
    <n v="1"/>
    <x v="1"/>
    <s v="Late Night"/>
    <s v="Cold"/>
    <s v="Comfortable"/>
    <x v="0"/>
    <s v="Off Peak"/>
    <s v="Jan"/>
    <s v="2011-Jan"/>
    <s v="Low Demand"/>
    <x v="2"/>
  </r>
  <r>
    <n v="528"/>
    <d v="2011-01-24T00:00:00"/>
    <n v="1"/>
    <n v="0"/>
    <n v="1"/>
    <x v="3"/>
    <b v="0"/>
    <n v="1"/>
    <n v="1"/>
    <n v="0.04"/>
    <n v="3.0300000000000001E-2"/>
    <n v="0.45"/>
    <n v="0.25369999999999998"/>
    <n v="0"/>
    <n v="1"/>
    <n v="1"/>
    <x v="1"/>
    <s v="Late Night"/>
    <s v="Cold"/>
    <s v="Comfortable"/>
    <x v="0"/>
    <s v="Off Peak"/>
    <s v="Jan"/>
    <s v="2011-Jan"/>
    <s v="Low Demand"/>
    <x v="2"/>
  </r>
  <r>
    <n v="529"/>
    <d v="2011-01-24T00:00:00"/>
    <n v="1"/>
    <n v="0"/>
    <n v="1"/>
    <x v="4"/>
    <b v="0"/>
    <n v="1"/>
    <n v="1"/>
    <n v="0.02"/>
    <n v="6.0600000000000001E-2"/>
    <n v="0.48"/>
    <n v="0.1343"/>
    <n v="0"/>
    <n v="1"/>
    <n v="1"/>
    <x v="1"/>
    <s v="Late Night"/>
    <s v="Cold"/>
    <s v="Comfortable"/>
    <x v="0"/>
    <s v="Off Peak"/>
    <s v="Jan"/>
    <s v="2011-Jan"/>
    <s v="Low Demand"/>
    <x v="2"/>
  </r>
  <r>
    <n v="530"/>
    <d v="2011-01-24T00:00:00"/>
    <n v="1"/>
    <n v="0"/>
    <n v="1"/>
    <x v="5"/>
    <b v="0"/>
    <n v="1"/>
    <n v="1"/>
    <n v="0.02"/>
    <n v="6.0600000000000001E-2"/>
    <n v="0.48"/>
    <n v="0.1343"/>
    <n v="0"/>
    <n v="5"/>
    <n v="5"/>
    <x v="1"/>
    <s v="Late Night"/>
    <s v="Cold"/>
    <s v="Comfortable"/>
    <x v="0"/>
    <s v="Off Peak"/>
    <s v="Jan"/>
    <s v="2011-Jan"/>
    <s v="Low Demand"/>
    <x v="2"/>
  </r>
  <r>
    <n v="531"/>
    <d v="2011-01-24T00:00:00"/>
    <n v="1"/>
    <n v="0"/>
    <n v="1"/>
    <x v="6"/>
    <b v="0"/>
    <n v="1"/>
    <n v="1"/>
    <n v="0.02"/>
    <n v="7.5800000000000006E-2"/>
    <n v="0.48"/>
    <n v="8.9599999999999999E-2"/>
    <n v="0"/>
    <n v="15"/>
    <n v="15"/>
    <x v="1"/>
    <s v="Morning"/>
    <s v="Cold"/>
    <s v="Comfortable"/>
    <x v="0"/>
    <s v="Off Peak"/>
    <s v="Jan"/>
    <s v="2011-Jan"/>
    <s v="Low Demand"/>
    <x v="2"/>
  </r>
  <r>
    <n v="532"/>
    <d v="2011-01-24T00:00:00"/>
    <n v="1"/>
    <n v="0"/>
    <n v="1"/>
    <x v="7"/>
    <b v="0"/>
    <n v="1"/>
    <n v="1"/>
    <n v="0.02"/>
    <n v="0.1212"/>
    <n v="0.48"/>
    <n v="0"/>
    <n v="5"/>
    <n v="79"/>
    <n v="84"/>
    <x v="1"/>
    <s v="Morning"/>
    <s v="Cold"/>
    <s v="Comfortable"/>
    <x v="0"/>
    <s v="AM Peak"/>
    <s v="Jan"/>
    <s v="2011-Jan"/>
    <s v="High Demand"/>
    <x v="2"/>
  </r>
  <r>
    <n v="533"/>
    <d v="2011-01-24T00:00:00"/>
    <n v="1"/>
    <n v="0"/>
    <n v="1"/>
    <x v="8"/>
    <b v="0"/>
    <n v="1"/>
    <n v="1"/>
    <n v="0.04"/>
    <n v="0.13639999999999999"/>
    <n v="0.49"/>
    <n v="0"/>
    <n v="6"/>
    <n v="171"/>
    <n v="177"/>
    <x v="1"/>
    <s v="Morning"/>
    <s v="Cold"/>
    <s v="Comfortable"/>
    <x v="0"/>
    <s v="AM Peak"/>
    <s v="Jan"/>
    <s v="2011-Jan"/>
    <s v="High Demand"/>
    <x v="2"/>
  </r>
  <r>
    <n v="534"/>
    <d v="2011-01-24T00:00:00"/>
    <n v="1"/>
    <n v="0"/>
    <n v="1"/>
    <x v="9"/>
    <b v="0"/>
    <n v="1"/>
    <n v="1"/>
    <n v="0.06"/>
    <n v="0.1515"/>
    <n v="0.41"/>
    <n v="0"/>
    <n v="4"/>
    <n v="98"/>
    <n v="102"/>
    <x v="1"/>
    <s v="Morning"/>
    <s v="Cold"/>
    <s v="Comfortable"/>
    <x v="0"/>
    <s v="AM Peak"/>
    <s v="Jan"/>
    <s v="2011-Jan"/>
    <s v="High Demand"/>
    <x v="2"/>
  </r>
  <r>
    <n v="535"/>
    <d v="2011-01-24T00:00:00"/>
    <n v="1"/>
    <n v="0"/>
    <n v="1"/>
    <x v="10"/>
    <b v="0"/>
    <n v="1"/>
    <n v="1"/>
    <n v="0.1"/>
    <n v="0.13639999999999999"/>
    <n v="0.42"/>
    <n v="0"/>
    <n v="6"/>
    <n v="34"/>
    <n v="40"/>
    <x v="1"/>
    <s v="Morning"/>
    <s v="Cold"/>
    <s v="Comfortable"/>
    <x v="0"/>
    <s v="Off Peak"/>
    <s v="Jan"/>
    <s v="2011-Jan"/>
    <s v="Low Demand"/>
    <x v="2"/>
  </r>
  <r>
    <n v="536"/>
    <d v="2011-01-24T00:00:00"/>
    <n v="1"/>
    <n v="0"/>
    <n v="1"/>
    <x v="11"/>
    <b v="0"/>
    <n v="1"/>
    <n v="1"/>
    <n v="0.1"/>
    <n v="0.1212"/>
    <n v="0.46"/>
    <n v="0.1343"/>
    <n v="3"/>
    <n v="43"/>
    <n v="46"/>
    <x v="1"/>
    <s v="Morning"/>
    <s v="Cold"/>
    <s v="Comfortable"/>
    <x v="0"/>
    <s v="Off Peak"/>
    <s v="Jan"/>
    <s v="2011-Jan"/>
    <s v="Low Demand"/>
    <x v="2"/>
  </r>
  <r>
    <n v="537"/>
    <d v="2011-01-24T00:00:00"/>
    <n v="1"/>
    <n v="0"/>
    <n v="1"/>
    <x v="12"/>
    <b v="0"/>
    <n v="1"/>
    <n v="2"/>
    <n v="0.12"/>
    <n v="0.13639999999999999"/>
    <n v="0.42"/>
    <n v="0.19400000000000001"/>
    <n v="11"/>
    <n v="52"/>
    <n v="63"/>
    <x v="1"/>
    <s v="Afternoon"/>
    <s v="Mild"/>
    <s v="Comfortable"/>
    <x v="1"/>
    <s v="Off Peak"/>
    <s v="Jan"/>
    <s v="2011-Jan"/>
    <s v="High Demand"/>
    <x v="2"/>
  </r>
  <r>
    <n v="538"/>
    <d v="2011-01-24T00:00:00"/>
    <n v="1"/>
    <n v="0"/>
    <n v="1"/>
    <x v="13"/>
    <b v="0"/>
    <n v="1"/>
    <n v="2"/>
    <n v="0.14000000000000001"/>
    <n v="0.13639999999999999"/>
    <n v="0.43"/>
    <n v="0.22389999999999999"/>
    <n v="6"/>
    <n v="54"/>
    <n v="60"/>
    <x v="1"/>
    <s v="Afternoon"/>
    <s v="Mild"/>
    <s v="Comfortable"/>
    <x v="1"/>
    <s v="Off Peak"/>
    <s v="Jan"/>
    <s v="2011-Jan"/>
    <s v="High Demand"/>
    <x v="2"/>
  </r>
  <r>
    <n v="539"/>
    <d v="2011-01-24T00:00:00"/>
    <n v="1"/>
    <n v="0"/>
    <n v="1"/>
    <x v="14"/>
    <b v="0"/>
    <n v="1"/>
    <n v="2"/>
    <n v="0.14000000000000001"/>
    <n v="0.13639999999999999"/>
    <n v="0.46"/>
    <n v="0.22389999999999999"/>
    <n v="2"/>
    <n v="43"/>
    <n v="45"/>
    <x v="1"/>
    <s v="Afternoon"/>
    <s v="Mild"/>
    <s v="Comfortable"/>
    <x v="1"/>
    <s v="Off Peak"/>
    <s v="Jan"/>
    <s v="2011-Jan"/>
    <s v="Low Demand"/>
    <x v="2"/>
  </r>
  <r>
    <n v="540"/>
    <d v="2011-01-24T00:00:00"/>
    <n v="1"/>
    <n v="0"/>
    <n v="1"/>
    <x v="15"/>
    <b v="0"/>
    <n v="1"/>
    <n v="1"/>
    <n v="0.16"/>
    <n v="0.16669999999999999"/>
    <n v="0.4"/>
    <n v="0.16420000000000001"/>
    <n v="7"/>
    <n v="50"/>
    <n v="57"/>
    <x v="1"/>
    <s v="Afternoon"/>
    <s v="Mild"/>
    <s v="Comfortable"/>
    <x v="0"/>
    <s v="Off Peak"/>
    <s v="Jan"/>
    <s v="2011-Jan"/>
    <s v="Low Demand"/>
    <x v="2"/>
  </r>
  <r>
    <n v="541"/>
    <d v="2011-01-24T00:00:00"/>
    <n v="1"/>
    <n v="0"/>
    <n v="1"/>
    <x v="16"/>
    <b v="0"/>
    <n v="1"/>
    <n v="1"/>
    <n v="0.16"/>
    <n v="0.1515"/>
    <n v="0.47"/>
    <n v="0.25369999999999998"/>
    <n v="4"/>
    <n v="66"/>
    <n v="70"/>
    <x v="1"/>
    <s v="Afternoon"/>
    <s v="Mild"/>
    <s v="Comfortable"/>
    <x v="0"/>
    <s v="Off Peak"/>
    <s v="Jan"/>
    <s v="2011-Jan"/>
    <s v="High Demand"/>
    <x v="2"/>
  </r>
  <r>
    <n v="542"/>
    <d v="2011-01-24T00:00:00"/>
    <n v="1"/>
    <n v="0"/>
    <n v="1"/>
    <x v="17"/>
    <b v="0"/>
    <n v="1"/>
    <n v="1"/>
    <n v="0.14000000000000001"/>
    <n v="0.1212"/>
    <n v="0.5"/>
    <n v="0.25369999999999998"/>
    <n v="6"/>
    <n v="178"/>
    <n v="184"/>
    <x v="1"/>
    <s v="Night"/>
    <s v="Mild"/>
    <s v="Comfortable"/>
    <x v="0"/>
    <s v="PM Peak"/>
    <s v="Jan"/>
    <s v="2011-Jan"/>
    <s v="High Demand"/>
    <x v="2"/>
  </r>
  <r>
    <n v="543"/>
    <d v="2011-01-24T00:00:00"/>
    <n v="1"/>
    <n v="0"/>
    <n v="1"/>
    <x v="18"/>
    <b v="0"/>
    <n v="1"/>
    <n v="1"/>
    <n v="0.14000000000000001"/>
    <n v="0.13639999999999999"/>
    <n v="0.59"/>
    <n v="0.19400000000000001"/>
    <n v="8"/>
    <n v="145"/>
    <n v="153"/>
    <x v="1"/>
    <s v="Night"/>
    <s v="Mild"/>
    <s v="Comfortable"/>
    <x v="0"/>
    <s v="PM Peak"/>
    <s v="Jan"/>
    <s v="2011-Jan"/>
    <s v="High Demand"/>
    <x v="2"/>
  </r>
  <r>
    <n v="544"/>
    <d v="2011-01-24T00:00:00"/>
    <n v="1"/>
    <n v="0"/>
    <n v="1"/>
    <x v="19"/>
    <b v="0"/>
    <n v="1"/>
    <n v="1"/>
    <n v="0.14000000000000001"/>
    <n v="0.1515"/>
    <n v="0.54"/>
    <n v="0.16420000000000001"/>
    <n v="5"/>
    <n v="101"/>
    <n v="106"/>
    <x v="1"/>
    <s v="Night"/>
    <s v="Mild"/>
    <s v="Comfortable"/>
    <x v="0"/>
    <s v="PM Peak"/>
    <s v="Jan"/>
    <s v="2011-Jan"/>
    <s v="High Demand"/>
    <x v="2"/>
  </r>
  <r>
    <n v="545"/>
    <d v="2011-01-24T00:00:00"/>
    <n v="1"/>
    <n v="0"/>
    <n v="1"/>
    <x v="20"/>
    <b v="0"/>
    <n v="1"/>
    <n v="1"/>
    <n v="0.14000000000000001"/>
    <n v="0.13639999999999999"/>
    <n v="0.59"/>
    <n v="0.19400000000000001"/>
    <n v="1"/>
    <n v="80"/>
    <n v="81"/>
    <x v="1"/>
    <s v="Night"/>
    <s v="Mild"/>
    <s v="Comfortable"/>
    <x v="0"/>
    <s v="Off Peak"/>
    <s v="Jan"/>
    <s v="2011-Jan"/>
    <s v="High Demand"/>
    <x v="2"/>
  </r>
  <r>
    <n v="546"/>
    <d v="2011-01-24T00:00:00"/>
    <n v="1"/>
    <n v="0"/>
    <n v="1"/>
    <x v="21"/>
    <b v="0"/>
    <n v="1"/>
    <n v="1"/>
    <n v="0.14000000000000001"/>
    <n v="0.1515"/>
    <n v="0.63"/>
    <n v="0.16420000000000001"/>
    <n v="6"/>
    <n v="53"/>
    <n v="59"/>
    <x v="1"/>
    <s v="Night"/>
    <s v="Mild"/>
    <s v="Comfortable"/>
    <x v="0"/>
    <s v="Off Peak"/>
    <s v="Jan"/>
    <s v="2011-Jan"/>
    <s v="High Demand"/>
    <x v="2"/>
  </r>
  <r>
    <n v="547"/>
    <d v="2011-01-24T00:00:00"/>
    <n v="1"/>
    <n v="0"/>
    <n v="1"/>
    <x v="22"/>
    <b v="0"/>
    <n v="1"/>
    <n v="2"/>
    <n v="0.14000000000000001"/>
    <n v="0.13639999999999999"/>
    <n v="0.63"/>
    <n v="0.22389999999999999"/>
    <n v="3"/>
    <n v="32"/>
    <n v="35"/>
    <x v="1"/>
    <s v="Night"/>
    <s v="Mild"/>
    <s v="Comfortable"/>
    <x v="1"/>
    <s v="Off Peak"/>
    <s v="Jan"/>
    <s v="2011-Jan"/>
    <s v="Low Demand"/>
    <x v="2"/>
  </r>
  <r>
    <n v="548"/>
    <d v="2011-01-24T00:00:00"/>
    <n v="1"/>
    <n v="0"/>
    <n v="1"/>
    <x v="23"/>
    <b v="0"/>
    <n v="1"/>
    <n v="2"/>
    <n v="0.16"/>
    <n v="0.1515"/>
    <n v="0.64"/>
    <n v="0.25369999999999998"/>
    <n v="3"/>
    <n v="21"/>
    <n v="24"/>
    <x v="1"/>
    <s v="Night"/>
    <s v="Mild"/>
    <s v="Comfortable"/>
    <x v="1"/>
    <s v="Off Peak"/>
    <s v="Jan"/>
    <s v="2011-Jan"/>
    <s v="Low Demand"/>
    <x v="2"/>
  </r>
  <r>
    <n v="549"/>
    <d v="2011-01-25T00:00:00"/>
    <n v="1"/>
    <n v="0"/>
    <n v="1"/>
    <x v="0"/>
    <b v="0"/>
    <n v="2"/>
    <n v="2"/>
    <n v="0.16"/>
    <n v="0.13639999999999999"/>
    <n v="0.69"/>
    <n v="0.28360000000000002"/>
    <n v="3"/>
    <n v="6"/>
    <n v="9"/>
    <x v="1"/>
    <s v="Late Night"/>
    <s v="Mild"/>
    <s v="Comfortable"/>
    <x v="1"/>
    <s v="Off Peak"/>
    <s v="Jan"/>
    <s v="2011-Jan"/>
    <s v="Low Demand"/>
    <x v="3"/>
  </r>
  <r>
    <n v="550"/>
    <d v="2011-01-25T00:00:00"/>
    <n v="1"/>
    <n v="0"/>
    <n v="1"/>
    <x v="1"/>
    <b v="0"/>
    <n v="2"/>
    <n v="2"/>
    <n v="0.16"/>
    <n v="0.16669999999999999"/>
    <n v="0.69"/>
    <n v="0.16420000000000001"/>
    <n v="0"/>
    <n v="5"/>
    <n v="5"/>
    <x v="1"/>
    <s v="Late Night"/>
    <s v="Mild"/>
    <s v="Comfortable"/>
    <x v="1"/>
    <s v="Off Peak"/>
    <s v="Jan"/>
    <s v="2011-Jan"/>
    <s v="Low Demand"/>
    <x v="3"/>
  </r>
  <r>
    <n v="551"/>
    <d v="2011-01-25T00:00:00"/>
    <n v="1"/>
    <n v="0"/>
    <n v="1"/>
    <x v="2"/>
    <b v="0"/>
    <n v="2"/>
    <n v="1"/>
    <n v="0.16"/>
    <n v="0.1515"/>
    <n v="0.69"/>
    <n v="0.22389999999999999"/>
    <n v="0"/>
    <n v="2"/>
    <n v="2"/>
    <x v="1"/>
    <s v="Late Night"/>
    <s v="Mild"/>
    <s v="Comfortable"/>
    <x v="0"/>
    <s v="Off Peak"/>
    <s v="Jan"/>
    <s v="2011-Jan"/>
    <s v="Low Demand"/>
    <x v="3"/>
  </r>
  <r>
    <n v="552"/>
    <d v="2011-01-25T00:00:00"/>
    <n v="1"/>
    <n v="0"/>
    <n v="1"/>
    <x v="4"/>
    <b v="0"/>
    <n v="2"/>
    <n v="1"/>
    <n v="0.14000000000000001"/>
    <n v="0.16669999999999999"/>
    <n v="0.74"/>
    <n v="0.1045"/>
    <n v="0"/>
    <n v="1"/>
    <n v="1"/>
    <x v="1"/>
    <s v="Late Night"/>
    <s v="Mild"/>
    <s v="Comfortable"/>
    <x v="0"/>
    <s v="Off Peak"/>
    <s v="Jan"/>
    <s v="2011-Jan"/>
    <s v="Low Demand"/>
    <x v="3"/>
  </r>
  <r>
    <n v="553"/>
    <d v="2011-01-25T00:00:00"/>
    <n v="1"/>
    <n v="0"/>
    <n v="1"/>
    <x v="5"/>
    <b v="0"/>
    <n v="2"/>
    <n v="1"/>
    <n v="0.14000000000000001"/>
    <n v="0.13639999999999999"/>
    <n v="0.74"/>
    <n v="0.22389999999999999"/>
    <n v="0"/>
    <n v="9"/>
    <n v="9"/>
    <x v="1"/>
    <s v="Late Night"/>
    <s v="Mild"/>
    <s v="Comfortable"/>
    <x v="0"/>
    <s v="Off Peak"/>
    <s v="Jan"/>
    <s v="2011-Jan"/>
    <s v="Low Demand"/>
    <x v="3"/>
  </r>
  <r>
    <n v="554"/>
    <d v="2011-01-25T00:00:00"/>
    <n v="1"/>
    <n v="0"/>
    <n v="1"/>
    <x v="6"/>
    <b v="0"/>
    <n v="2"/>
    <n v="1"/>
    <n v="0.16"/>
    <n v="0.18179999999999999"/>
    <n v="0.74"/>
    <n v="0.1045"/>
    <n v="1"/>
    <n v="35"/>
    <n v="36"/>
    <x v="1"/>
    <s v="Morning"/>
    <s v="Mild"/>
    <s v="Comfortable"/>
    <x v="0"/>
    <s v="Off Peak"/>
    <s v="Jan"/>
    <s v="2011-Jan"/>
    <s v="Low Demand"/>
    <x v="3"/>
  </r>
  <r>
    <n v="555"/>
    <d v="2011-01-25T00:00:00"/>
    <n v="1"/>
    <n v="0"/>
    <n v="1"/>
    <x v="7"/>
    <b v="0"/>
    <n v="2"/>
    <n v="1"/>
    <n v="0.16"/>
    <n v="0.1515"/>
    <n v="0.74"/>
    <n v="0.22389999999999999"/>
    <n v="5"/>
    <n v="103"/>
    <n v="108"/>
    <x v="1"/>
    <s v="Morning"/>
    <s v="Mild"/>
    <s v="Comfortable"/>
    <x v="0"/>
    <s v="AM Peak"/>
    <s v="Jan"/>
    <s v="2011-Jan"/>
    <s v="High Demand"/>
    <x v="3"/>
  </r>
  <r>
    <n v="556"/>
    <d v="2011-01-25T00:00:00"/>
    <n v="1"/>
    <n v="0"/>
    <n v="1"/>
    <x v="8"/>
    <b v="0"/>
    <n v="2"/>
    <n v="2"/>
    <n v="0.16"/>
    <n v="0.18179999999999999"/>
    <n v="0.74"/>
    <n v="0.1343"/>
    <n v="5"/>
    <n v="233"/>
    <n v="238"/>
    <x v="1"/>
    <s v="Morning"/>
    <s v="Mild"/>
    <s v="Comfortable"/>
    <x v="1"/>
    <s v="AM Peak"/>
    <s v="Jan"/>
    <s v="2011-Jan"/>
    <s v="High Demand"/>
    <x v="3"/>
  </r>
  <r>
    <n v="557"/>
    <d v="2011-01-25T00:00:00"/>
    <n v="1"/>
    <n v="0"/>
    <n v="1"/>
    <x v="9"/>
    <b v="0"/>
    <n v="2"/>
    <n v="2"/>
    <n v="0.2"/>
    <n v="0.2273"/>
    <n v="0.64"/>
    <n v="8.9599999999999999E-2"/>
    <n v="10"/>
    <n v="134"/>
    <n v="144"/>
    <x v="1"/>
    <s v="Morning"/>
    <s v="Mild"/>
    <s v="Comfortable"/>
    <x v="1"/>
    <s v="AM Peak"/>
    <s v="Jan"/>
    <s v="2011-Jan"/>
    <s v="High Demand"/>
    <x v="3"/>
  </r>
  <r>
    <n v="558"/>
    <d v="2011-01-25T00:00:00"/>
    <n v="1"/>
    <n v="0"/>
    <n v="1"/>
    <x v="10"/>
    <b v="0"/>
    <n v="2"/>
    <n v="2"/>
    <n v="0.22"/>
    <n v="0.2424"/>
    <n v="0.6"/>
    <n v="0.1045"/>
    <n v="6"/>
    <n v="49"/>
    <n v="55"/>
    <x v="1"/>
    <s v="Morning"/>
    <s v="Hot"/>
    <s v="Comfortable"/>
    <x v="1"/>
    <s v="Off Peak"/>
    <s v="Jan"/>
    <s v="2011-Jan"/>
    <s v="Low Demand"/>
    <x v="3"/>
  </r>
  <r>
    <n v="559"/>
    <d v="2011-01-25T00:00:00"/>
    <n v="1"/>
    <n v="0"/>
    <n v="1"/>
    <x v="11"/>
    <b v="0"/>
    <n v="2"/>
    <n v="2"/>
    <n v="0.24"/>
    <n v="0.2424"/>
    <n v="0.6"/>
    <n v="0.1343"/>
    <n v="6"/>
    <n v="55"/>
    <n v="61"/>
    <x v="1"/>
    <s v="Morning"/>
    <s v="Hot"/>
    <s v="Comfortable"/>
    <x v="1"/>
    <s v="Off Peak"/>
    <s v="Jan"/>
    <s v="2011-Jan"/>
    <s v="High Demand"/>
    <x v="3"/>
  </r>
  <r>
    <n v="560"/>
    <d v="2011-01-25T00:00:00"/>
    <n v="1"/>
    <n v="0"/>
    <n v="1"/>
    <x v="12"/>
    <b v="0"/>
    <n v="2"/>
    <n v="2"/>
    <n v="0.26"/>
    <n v="0.28789999999999999"/>
    <n v="0.56000000000000005"/>
    <n v="8.9599999999999999E-2"/>
    <n v="21"/>
    <n v="85"/>
    <n v="106"/>
    <x v="1"/>
    <s v="Afternoon"/>
    <s v="Hot"/>
    <s v="Comfortable"/>
    <x v="1"/>
    <s v="Off Peak"/>
    <s v="Jan"/>
    <s v="2011-Jan"/>
    <s v="High Demand"/>
    <x v="3"/>
  </r>
  <r>
    <n v="561"/>
    <d v="2011-01-25T00:00:00"/>
    <n v="1"/>
    <n v="0"/>
    <n v="1"/>
    <x v="13"/>
    <b v="0"/>
    <n v="2"/>
    <n v="2"/>
    <n v="0.26"/>
    <n v="0.2727"/>
    <n v="0.56000000000000005"/>
    <n v="0.1343"/>
    <n v="21"/>
    <n v="72"/>
    <n v="93"/>
    <x v="1"/>
    <s v="Afternoon"/>
    <s v="Hot"/>
    <s v="Comfortable"/>
    <x v="1"/>
    <s v="Off Peak"/>
    <s v="Jan"/>
    <s v="2011-Jan"/>
    <s v="High Demand"/>
    <x v="3"/>
  </r>
  <r>
    <n v="562"/>
    <d v="2011-01-25T00:00:00"/>
    <n v="1"/>
    <n v="0"/>
    <n v="1"/>
    <x v="14"/>
    <b v="0"/>
    <n v="2"/>
    <n v="2"/>
    <n v="0.3"/>
    <n v="0.33329999999999999"/>
    <n v="0.45"/>
    <n v="0"/>
    <n v="11"/>
    <n v="57"/>
    <n v="68"/>
    <x v="1"/>
    <s v="Afternoon"/>
    <s v="Hot"/>
    <s v="Comfortable"/>
    <x v="1"/>
    <s v="Off Peak"/>
    <s v="Jan"/>
    <s v="2011-Jan"/>
    <s v="High Demand"/>
    <x v="3"/>
  </r>
  <r>
    <n v="563"/>
    <d v="2011-01-25T00:00:00"/>
    <n v="1"/>
    <n v="0"/>
    <n v="1"/>
    <x v="15"/>
    <b v="0"/>
    <n v="2"/>
    <n v="2"/>
    <n v="0.32"/>
    <n v="0.34849999999999998"/>
    <n v="0.42"/>
    <n v="0"/>
    <n v="21"/>
    <n v="63"/>
    <n v="84"/>
    <x v="1"/>
    <s v="Afternoon"/>
    <s v="Hot"/>
    <s v="Comfortable"/>
    <x v="1"/>
    <s v="Off Peak"/>
    <s v="Jan"/>
    <s v="2011-Jan"/>
    <s v="High Demand"/>
    <x v="3"/>
  </r>
  <r>
    <n v="564"/>
    <d v="2011-01-25T00:00:00"/>
    <n v="1"/>
    <n v="0"/>
    <n v="1"/>
    <x v="16"/>
    <b v="0"/>
    <n v="2"/>
    <n v="2"/>
    <n v="0.32"/>
    <n v="0.34849999999999998"/>
    <n v="0.42"/>
    <n v="0"/>
    <n v="14"/>
    <n v="102"/>
    <n v="116"/>
    <x v="1"/>
    <s v="Afternoon"/>
    <s v="Hot"/>
    <s v="Comfortable"/>
    <x v="1"/>
    <s v="Off Peak"/>
    <s v="Jan"/>
    <s v="2011-Jan"/>
    <s v="High Demand"/>
    <x v="3"/>
  </r>
  <r>
    <n v="565"/>
    <d v="2011-01-25T00:00:00"/>
    <n v="1"/>
    <n v="0"/>
    <n v="1"/>
    <x v="17"/>
    <b v="0"/>
    <n v="2"/>
    <n v="1"/>
    <n v="0.3"/>
    <n v="0.33329999999999999"/>
    <n v="0.45"/>
    <n v="0"/>
    <n v="14"/>
    <n v="208"/>
    <n v="222"/>
    <x v="1"/>
    <s v="Night"/>
    <s v="Hot"/>
    <s v="Comfortable"/>
    <x v="0"/>
    <s v="PM Peak"/>
    <s v="Jan"/>
    <s v="2011-Jan"/>
    <s v="High Demand"/>
    <x v="3"/>
  </r>
  <r>
    <n v="566"/>
    <d v="2011-01-25T00:00:00"/>
    <n v="1"/>
    <n v="0"/>
    <n v="1"/>
    <x v="18"/>
    <b v="0"/>
    <n v="2"/>
    <n v="2"/>
    <n v="0.3"/>
    <n v="0.31819999999999998"/>
    <n v="0.49"/>
    <n v="8.9599999999999999E-2"/>
    <n v="7"/>
    <n v="218"/>
    <n v="225"/>
    <x v="1"/>
    <s v="Night"/>
    <s v="Hot"/>
    <s v="Comfortable"/>
    <x v="1"/>
    <s v="PM Peak"/>
    <s v="Jan"/>
    <s v="2011-Jan"/>
    <s v="High Demand"/>
    <x v="3"/>
  </r>
  <r>
    <n v="567"/>
    <d v="2011-01-25T00:00:00"/>
    <n v="1"/>
    <n v="0"/>
    <n v="1"/>
    <x v="19"/>
    <b v="0"/>
    <n v="2"/>
    <n v="2"/>
    <n v="0.26"/>
    <n v="0.2576"/>
    <n v="0.65"/>
    <n v="0.16420000000000001"/>
    <n v="13"/>
    <n v="133"/>
    <n v="146"/>
    <x v="1"/>
    <s v="Night"/>
    <s v="Hot"/>
    <s v="Comfortable"/>
    <x v="1"/>
    <s v="PM Peak"/>
    <s v="Jan"/>
    <s v="2011-Jan"/>
    <s v="High Demand"/>
    <x v="3"/>
  </r>
  <r>
    <n v="568"/>
    <d v="2011-01-25T00:00:00"/>
    <n v="1"/>
    <n v="0"/>
    <n v="1"/>
    <x v="20"/>
    <b v="0"/>
    <n v="2"/>
    <n v="1"/>
    <n v="0.24"/>
    <n v="0.2273"/>
    <n v="0.65"/>
    <n v="0.19400000000000001"/>
    <n v="16"/>
    <n v="103"/>
    <n v="119"/>
    <x v="1"/>
    <s v="Night"/>
    <s v="Hot"/>
    <s v="Comfortable"/>
    <x v="0"/>
    <s v="Off Peak"/>
    <s v="Jan"/>
    <s v="2011-Jan"/>
    <s v="High Demand"/>
    <x v="3"/>
  </r>
  <r>
    <n v="569"/>
    <d v="2011-01-25T00:00:00"/>
    <n v="1"/>
    <n v="0"/>
    <n v="1"/>
    <x v="21"/>
    <b v="0"/>
    <n v="2"/>
    <n v="1"/>
    <n v="0.24"/>
    <n v="0.2273"/>
    <n v="0.65"/>
    <n v="0.19400000000000001"/>
    <n v="5"/>
    <n v="40"/>
    <n v="45"/>
    <x v="1"/>
    <s v="Night"/>
    <s v="Hot"/>
    <s v="Comfortable"/>
    <x v="0"/>
    <s v="Off Peak"/>
    <s v="Jan"/>
    <s v="2011-Jan"/>
    <s v="Low Demand"/>
    <x v="3"/>
  </r>
  <r>
    <n v="570"/>
    <d v="2011-01-25T00:00:00"/>
    <n v="1"/>
    <n v="0"/>
    <n v="1"/>
    <x v="22"/>
    <b v="0"/>
    <n v="2"/>
    <n v="1"/>
    <n v="0.22"/>
    <n v="0.2273"/>
    <n v="0.64"/>
    <n v="0.16420000000000001"/>
    <n v="4"/>
    <n v="49"/>
    <n v="53"/>
    <x v="1"/>
    <s v="Night"/>
    <s v="Hot"/>
    <s v="Comfortable"/>
    <x v="0"/>
    <s v="Off Peak"/>
    <s v="Jan"/>
    <s v="2011-Jan"/>
    <s v="Low Demand"/>
    <x v="3"/>
  </r>
  <r>
    <n v="571"/>
    <d v="2011-01-25T00:00:00"/>
    <n v="1"/>
    <n v="0"/>
    <n v="1"/>
    <x v="23"/>
    <b v="0"/>
    <n v="2"/>
    <n v="2"/>
    <n v="0.22"/>
    <n v="0.2273"/>
    <n v="0.64"/>
    <n v="0.16420000000000001"/>
    <n v="3"/>
    <n v="37"/>
    <n v="40"/>
    <x v="1"/>
    <s v="Night"/>
    <s v="Hot"/>
    <s v="Comfortable"/>
    <x v="1"/>
    <s v="Off Peak"/>
    <s v="Jan"/>
    <s v="2011-Jan"/>
    <s v="Low Demand"/>
    <x v="3"/>
  </r>
  <r>
    <n v="572"/>
    <d v="2011-01-26T00:00:00"/>
    <n v="1"/>
    <n v="0"/>
    <n v="1"/>
    <x v="0"/>
    <b v="0"/>
    <n v="3"/>
    <n v="2"/>
    <n v="0.22"/>
    <n v="0.2273"/>
    <n v="0.69"/>
    <n v="0.1343"/>
    <n v="3"/>
    <n v="14"/>
    <n v="17"/>
    <x v="1"/>
    <s v="Late Night"/>
    <s v="Hot"/>
    <s v="Comfortable"/>
    <x v="1"/>
    <s v="Off Peak"/>
    <s v="Jan"/>
    <s v="2011-Jan"/>
    <s v="Low Demand"/>
    <x v="4"/>
  </r>
  <r>
    <n v="573"/>
    <d v="2011-01-26T00:00:00"/>
    <n v="1"/>
    <n v="0"/>
    <n v="1"/>
    <x v="1"/>
    <b v="0"/>
    <n v="3"/>
    <n v="2"/>
    <n v="0.24"/>
    <n v="0.2424"/>
    <n v="0.65"/>
    <n v="0.1343"/>
    <n v="0"/>
    <n v="5"/>
    <n v="5"/>
    <x v="1"/>
    <s v="Late Night"/>
    <s v="Hot"/>
    <s v="Comfortable"/>
    <x v="1"/>
    <s v="Off Peak"/>
    <s v="Jan"/>
    <s v="2011-Jan"/>
    <s v="Low Demand"/>
    <x v="4"/>
  </r>
  <r>
    <n v="574"/>
    <d v="2011-01-26T00:00:00"/>
    <n v="1"/>
    <n v="0"/>
    <n v="1"/>
    <x v="2"/>
    <b v="0"/>
    <n v="3"/>
    <n v="3"/>
    <n v="0.22"/>
    <n v="0.2273"/>
    <n v="0.69"/>
    <n v="0.19400000000000001"/>
    <n v="3"/>
    <n v="7"/>
    <n v="10"/>
    <x v="1"/>
    <s v="Late Night"/>
    <s v="Hot"/>
    <s v="Comfortable"/>
    <x v="2"/>
    <s v="Off Peak"/>
    <s v="Jan"/>
    <s v="2011-Jan"/>
    <s v="Low Demand"/>
    <x v="4"/>
  </r>
  <r>
    <n v="575"/>
    <d v="2011-01-26T00:00:00"/>
    <n v="1"/>
    <n v="0"/>
    <n v="1"/>
    <x v="5"/>
    <b v="0"/>
    <n v="3"/>
    <n v="3"/>
    <n v="0.2"/>
    <n v="0.18179999999999999"/>
    <n v="0.86"/>
    <n v="0.28360000000000002"/>
    <n v="0"/>
    <n v="1"/>
    <n v="1"/>
    <x v="1"/>
    <s v="Late Night"/>
    <s v="Mild"/>
    <s v="Humid"/>
    <x v="2"/>
    <s v="Off Peak"/>
    <s v="Jan"/>
    <s v="2011-Jan"/>
    <s v="Low Demand"/>
    <x v="4"/>
  </r>
  <r>
    <n v="576"/>
    <d v="2011-01-26T00:00:00"/>
    <n v="1"/>
    <n v="0"/>
    <n v="1"/>
    <x v="6"/>
    <b v="0"/>
    <n v="3"/>
    <n v="3"/>
    <n v="0.2"/>
    <n v="0.18179999999999999"/>
    <n v="0.86"/>
    <n v="0.28360000000000002"/>
    <n v="0"/>
    <n v="8"/>
    <n v="8"/>
    <x v="1"/>
    <s v="Morning"/>
    <s v="Mild"/>
    <s v="Humid"/>
    <x v="2"/>
    <s v="Off Peak"/>
    <s v="Jan"/>
    <s v="2011-Jan"/>
    <s v="Low Demand"/>
    <x v="4"/>
  </r>
  <r>
    <n v="577"/>
    <d v="2011-01-26T00:00:00"/>
    <n v="1"/>
    <n v="0"/>
    <n v="1"/>
    <x v="7"/>
    <b v="0"/>
    <n v="3"/>
    <n v="3"/>
    <n v="0.22"/>
    <n v="0.21210000000000001"/>
    <n v="0.87"/>
    <n v="0.29849999999999999"/>
    <n v="1"/>
    <n v="29"/>
    <n v="30"/>
    <x v="1"/>
    <s v="Morning"/>
    <s v="Hot"/>
    <s v="Humid"/>
    <x v="2"/>
    <s v="AM Peak"/>
    <s v="Jan"/>
    <s v="2011-Jan"/>
    <s v="Low Demand"/>
    <x v="4"/>
  </r>
  <r>
    <n v="578"/>
    <d v="2011-01-26T00:00:00"/>
    <n v="1"/>
    <n v="0"/>
    <n v="1"/>
    <x v="8"/>
    <b v="0"/>
    <n v="3"/>
    <n v="3"/>
    <n v="0.22"/>
    <n v="0.21210000000000001"/>
    <n v="0.87"/>
    <n v="0.29849999999999999"/>
    <n v="3"/>
    <n v="69"/>
    <n v="72"/>
    <x v="1"/>
    <s v="Morning"/>
    <s v="Hot"/>
    <s v="Humid"/>
    <x v="2"/>
    <s v="AM Peak"/>
    <s v="Jan"/>
    <s v="2011-Jan"/>
    <s v="High Demand"/>
    <x v="4"/>
  </r>
  <r>
    <n v="579"/>
    <d v="2011-01-26T00:00:00"/>
    <n v="1"/>
    <n v="0"/>
    <n v="1"/>
    <x v="9"/>
    <b v="0"/>
    <n v="3"/>
    <n v="3"/>
    <n v="0.22"/>
    <n v="0.21210000000000001"/>
    <n v="0.87"/>
    <n v="0.29849999999999999"/>
    <n v="3"/>
    <n v="55"/>
    <n v="58"/>
    <x v="1"/>
    <s v="Morning"/>
    <s v="Hot"/>
    <s v="Humid"/>
    <x v="2"/>
    <s v="AM Peak"/>
    <s v="Jan"/>
    <s v="2011-Jan"/>
    <s v="Low Demand"/>
    <x v="4"/>
  </r>
  <r>
    <n v="580"/>
    <d v="2011-01-26T00:00:00"/>
    <n v="1"/>
    <n v="0"/>
    <n v="1"/>
    <x v="10"/>
    <b v="0"/>
    <n v="3"/>
    <n v="3"/>
    <n v="0.22"/>
    <n v="0.21210000000000001"/>
    <n v="0.93"/>
    <n v="0.28360000000000002"/>
    <n v="2"/>
    <n v="26"/>
    <n v="28"/>
    <x v="1"/>
    <s v="Morning"/>
    <s v="Hot"/>
    <s v="Humid"/>
    <x v="2"/>
    <s v="Off Peak"/>
    <s v="Jan"/>
    <s v="2011-Jan"/>
    <s v="Low Demand"/>
    <x v="4"/>
  </r>
  <r>
    <n v="581"/>
    <d v="2011-01-26T00:00:00"/>
    <n v="1"/>
    <n v="0"/>
    <n v="1"/>
    <x v="11"/>
    <b v="0"/>
    <n v="3"/>
    <n v="3"/>
    <n v="0.22"/>
    <n v="0.19700000000000001"/>
    <n v="0.93"/>
    <n v="0.32840000000000003"/>
    <n v="6"/>
    <n v="35"/>
    <n v="41"/>
    <x v="1"/>
    <s v="Morning"/>
    <s v="Hot"/>
    <s v="Humid"/>
    <x v="2"/>
    <s v="Off Peak"/>
    <s v="Jan"/>
    <s v="2011-Jan"/>
    <s v="Low Demand"/>
    <x v="4"/>
  </r>
  <r>
    <n v="582"/>
    <d v="2011-01-26T00:00:00"/>
    <n v="1"/>
    <n v="0"/>
    <n v="1"/>
    <x v="12"/>
    <b v="0"/>
    <n v="3"/>
    <n v="3"/>
    <n v="0.22"/>
    <n v="0.19700000000000001"/>
    <n v="0.93"/>
    <n v="0.32840000000000003"/>
    <n v="7"/>
    <n v="41"/>
    <n v="48"/>
    <x v="1"/>
    <s v="Afternoon"/>
    <s v="Hot"/>
    <s v="Humid"/>
    <x v="2"/>
    <s v="Off Peak"/>
    <s v="Jan"/>
    <s v="2011-Jan"/>
    <s v="Low Demand"/>
    <x v="4"/>
  </r>
  <r>
    <n v="583"/>
    <d v="2011-01-26T00:00:00"/>
    <n v="1"/>
    <n v="0"/>
    <n v="1"/>
    <x v="13"/>
    <b v="0"/>
    <n v="3"/>
    <n v="3"/>
    <n v="0.22"/>
    <n v="0.19700000000000001"/>
    <n v="0.93"/>
    <n v="0.32840000000000003"/>
    <n v="4"/>
    <n v="43"/>
    <n v="47"/>
    <x v="1"/>
    <s v="Afternoon"/>
    <s v="Hot"/>
    <s v="Humid"/>
    <x v="2"/>
    <s v="Off Peak"/>
    <s v="Jan"/>
    <s v="2011-Jan"/>
    <s v="Low Demand"/>
    <x v="4"/>
  </r>
  <r>
    <n v="584"/>
    <d v="2011-01-26T00:00:00"/>
    <n v="1"/>
    <n v="0"/>
    <n v="1"/>
    <x v="14"/>
    <b v="0"/>
    <n v="3"/>
    <n v="3"/>
    <n v="0.22"/>
    <n v="0.19700000000000001"/>
    <n v="0.93"/>
    <n v="0.35820000000000002"/>
    <n v="0"/>
    <n v="36"/>
    <n v="36"/>
    <x v="1"/>
    <s v="Afternoon"/>
    <s v="Hot"/>
    <s v="Humid"/>
    <x v="2"/>
    <s v="Off Peak"/>
    <s v="Jan"/>
    <s v="2011-Jan"/>
    <s v="Low Demand"/>
    <x v="4"/>
  </r>
  <r>
    <n v="585"/>
    <d v="2011-01-26T00:00:00"/>
    <n v="1"/>
    <n v="0"/>
    <n v="1"/>
    <x v="15"/>
    <b v="0"/>
    <n v="3"/>
    <n v="3"/>
    <n v="0.22"/>
    <n v="0.18179999999999999"/>
    <n v="0.93"/>
    <n v="0.4627"/>
    <n v="1"/>
    <n v="42"/>
    <n v="43"/>
    <x v="1"/>
    <s v="Afternoon"/>
    <s v="Hot"/>
    <s v="Humid"/>
    <x v="2"/>
    <s v="Off Peak"/>
    <s v="Jan"/>
    <s v="2011-Jan"/>
    <s v="Low Demand"/>
    <x v="4"/>
  </r>
  <r>
    <n v="586"/>
    <d v="2011-01-26T00:00:00"/>
    <n v="1"/>
    <n v="0"/>
    <n v="1"/>
    <x v="16"/>
    <b v="0"/>
    <n v="3"/>
    <n v="4"/>
    <n v="0.22"/>
    <n v="0.19700000000000001"/>
    <n v="0.93"/>
    <n v="0.32840000000000003"/>
    <n v="1"/>
    <n v="35"/>
    <n v="36"/>
    <x v="1"/>
    <s v="Afternoon"/>
    <s v="Hot"/>
    <s v="Humid"/>
    <x v="3"/>
    <s v="Off Peak"/>
    <s v="Jan"/>
    <s v="2011-Jan"/>
    <s v="Low Demand"/>
    <x v="4"/>
  </r>
  <r>
    <n v="587"/>
    <d v="2011-01-26T00:00:00"/>
    <n v="1"/>
    <n v="0"/>
    <n v="1"/>
    <x v="17"/>
    <b v="0"/>
    <n v="3"/>
    <n v="3"/>
    <n v="0.2"/>
    <n v="0.18179999999999999"/>
    <n v="0.93"/>
    <n v="0.35820000000000002"/>
    <n v="0"/>
    <n v="26"/>
    <n v="26"/>
    <x v="1"/>
    <s v="Night"/>
    <s v="Mild"/>
    <s v="Humid"/>
    <x v="2"/>
    <s v="PM Peak"/>
    <s v="Jan"/>
    <s v="2011-Jan"/>
    <s v="Low Demand"/>
    <x v="4"/>
  </r>
  <r>
    <n v="588"/>
    <d v="2011-01-27T00:00:00"/>
    <n v="1"/>
    <n v="0"/>
    <n v="1"/>
    <x v="16"/>
    <b v="0"/>
    <n v="4"/>
    <n v="1"/>
    <n v="0.22"/>
    <n v="0.2273"/>
    <n v="0.55000000000000004"/>
    <n v="0.19400000000000001"/>
    <n v="1"/>
    <n v="23"/>
    <n v="24"/>
    <x v="1"/>
    <s v="Afternoon"/>
    <s v="Hot"/>
    <s v="Comfortable"/>
    <x v="0"/>
    <s v="Off Peak"/>
    <s v="Jan"/>
    <s v="2011-Jan"/>
    <s v="Low Demand"/>
    <x v="5"/>
  </r>
  <r>
    <n v="589"/>
    <d v="2011-01-27T00:00:00"/>
    <n v="1"/>
    <n v="0"/>
    <n v="1"/>
    <x v="17"/>
    <b v="0"/>
    <n v="4"/>
    <n v="1"/>
    <n v="0.22"/>
    <n v="0.2424"/>
    <n v="0.55000000000000004"/>
    <n v="0.1045"/>
    <n v="2"/>
    <n v="82"/>
    <n v="84"/>
    <x v="1"/>
    <s v="Night"/>
    <s v="Hot"/>
    <s v="Comfortable"/>
    <x v="0"/>
    <s v="PM Peak"/>
    <s v="Jan"/>
    <s v="2011-Jan"/>
    <s v="High Demand"/>
    <x v="5"/>
  </r>
  <r>
    <n v="590"/>
    <d v="2011-01-27T00:00:00"/>
    <n v="1"/>
    <n v="0"/>
    <n v="1"/>
    <x v="18"/>
    <b v="0"/>
    <n v="4"/>
    <n v="1"/>
    <n v="0.2"/>
    <n v="0.2273"/>
    <n v="0.69"/>
    <n v="8.9599999999999999E-2"/>
    <n v="3"/>
    <n v="101"/>
    <n v="104"/>
    <x v="1"/>
    <s v="Night"/>
    <s v="Mild"/>
    <s v="Comfortable"/>
    <x v="0"/>
    <s v="PM Peak"/>
    <s v="Jan"/>
    <s v="2011-Jan"/>
    <s v="High Demand"/>
    <x v="5"/>
  </r>
  <r>
    <n v="591"/>
    <d v="2011-01-27T00:00:00"/>
    <n v="1"/>
    <n v="0"/>
    <n v="1"/>
    <x v="19"/>
    <b v="0"/>
    <n v="4"/>
    <n v="1"/>
    <n v="0.2"/>
    <n v="0.2273"/>
    <n v="0.69"/>
    <n v="8.9599999999999999E-2"/>
    <n v="3"/>
    <n v="76"/>
    <n v="79"/>
    <x v="1"/>
    <s v="Night"/>
    <s v="Mild"/>
    <s v="Comfortable"/>
    <x v="0"/>
    <s v="PM Peak"/>
    <s v="Jan"/>
    <s v="2011-Jan"/>
    <s v="High Demand"/>
    <x v="5"/>
  </r>
  <r>
    <n v="592"/>
    <d v="2011-01-27T00:00:00"/>
    <n v="1"/>
    <n v="0"/>
    <n v="1"/>
    <x v="20"/>
    <b v="0"/>
    <n v="4"/>
    <n v="1"/>
    <n v="0.18"/>
    <n v="0.21210000000000001"/>
    <n v="0.74"/>
    <n v="8.9599999999999999E-2"/>
    <n v="4"/>
    <n v="55"/>
    <n v="59"/>
    <x v="1"/>
    <s v="Night"/>
    <s v="Mild"/>
    <s v="Comfortable"/>
    <x v="0"/>
    <s v="Off Peak"/>
    <s v="Jan"/>
    <s v="2011-Jan"/>
    <s v="High Demand"/>
    <x v="5"/>
  </r>
  <r>
    <n v="593"/>
    <d v="2011-01-27T00:00:00"/>
    <n v="1"/>
    <n v="0"/>
    <n v="1"/>
    <x v="21"/>
    <b v="0"/>
    <n v="4"/>
    <n v="1"/>
    <n v="0.18"/>
    <n v="0.21210000000000001"/>
    <n v="0.74"/>
    <n v="8.9599999999999999E-2"/>
    <n v="2"/>
    <n v="36"/>
    <n v="38"/>
    <x v="1"/>
    <s v="Night"/>
    <s v="Mild"/>
    <s v="Comfortable"/>
    <x v="0"/>
    <s v="Off Peak"/>
    <s v="Jan"/>
    <s v="2011-Jan"/>
    <s v="Low Demand"/>
    <x v="5"/>
  </r>
  <r>
    <n v="594"/>
    <d v="2011-01-27T00:00:00"/>
    <n v="1"/>
    <n v="0"/>
    <n v="1"/>
    <x v="22"/>
    <b v="0"/>
    <n v="4"/>
    <n v="1"/>
    <n v="0.18"/>
    <n v="0.21210000000000001"/>
    <n v="0.74"/>
    <n v="8.9599999999999999E-2"/>
    <n v="0"/>
    <n v="27"/>
    <n v="27"/>
    <x v="1"/>
    <s v="Night"/>
    <s v="Mild"/>
    <s v="Comfortable"/>
    <x v="0"/>
    <s v="Off Peak"/>
    <s v="Jan"/>
    <s v="2011-Jan"/>
    <s v="Low Demand"/>
    <x v="5"/>
  </r>
  <r>
    <n v="595"/>
    <d v="2011-01-27T00:00:00"/>
    <n v="1"/>
    <n v="0"/>
    <n v="1"/>
    <x v="23"/>
    <b v="0"/>
    <n v="4"/>
    <n v="1"/>
    <n v="0.18"/>
    <n v="0.19700000000000001"/>
    <n v="0.8"/>
    <n v="0.16420000000000001"/>
    <n v="0"/>
    <n v="16"/>
    <n v="16"/>
    <x v="1"/>
    <s v="Night"/>
    <s v="Mild"/>
    <s v="Comfortable"/>
    <x v="0"/>
    <s v="Off Peak"/>
    <s v="Jan"/>
    <s v="2011-Jan"/>
    <s v="Low Demand"/>
    <x v="5"/>
  </r>
  <r>
    <n v="596"/>
    <d v="2011-01-28T00:00:00"/>
    <n v="1"/>
    <n v="0"/>
    <n v="1"/>
    <x v="0"/>
    <b v="0"/>
    <n v="5"/>
    <n v="2"/>
    <n v="0.2"/>
    <n v="0.21210000000000001"/>
    <n v="0.75"/>
    <n v="0.1343"/>
    <n v="0"/>
    <n v="9"/>
    <n v="9"/>
    <x v="1"/>
    <s v="Late Night"/>
    <s v="Mild"/>
    <s v="Comfortable"/>
    <x v="1"/>
    <s v="Off Peak"/>
    <s v="Jan"/>
    <s v="2011-Jan"/>
    <s v="Low Demand"/>
    <x v="6"/>
  </r>
  <r>
    <n v="597"/>
    <d v="2011-01-28T00:00:00"/>
    <n v="1"/>
    <n v="0"/>
    <n v="1"/>
    <x v="1"/>
    <b v="0"/>
    <n v="5"/>
    <n v="2"/>
    <n v="0.2"/>
    <n v="0.21210000000000001"/>
    <n v="0.75"/>
    <n v="0.1343"/>
    <n v="1"/>
    <n v="2"/>
    <n v="3"/>
    <x v="1"/>
    <s v="Late Night"/>
    <s v="Mild"/>
    <s v="Comfortable"/>
    <x v="1"/>
    <s v="Off Peak"/>
    <s v="Jan"/>
    <s v="2011-Jan"/>
    <s v="Low Demand"/>
    <x v="6"/>
  </r>
  <r>
    <n v="598"/>
    <d v="2011-01-28T00:00:00"/>
    <n v="1"/>
    <n v="0"/>
    <n v="1"/>
    <x v="2"/>
    <b v="0"/>
    <n v="5"/>
    <n v="2"/>
    <n v="0.2"/>
    <n v="0.21210000000000001"/>
    <n v="0.75"/>
    <n v="0.16420000000000001"/>
    <n v="0"/>
    <n v="2"/>
    <n v="2"/>
    <x v="1"/>
    <s v="Late Night"/>
    <s v="Mild"/>
    <s v="Comfortable"/>
    <x v="1"/>
    <s v="Off Peak"/>
    <s v="Jan"/>
    <s v="2011-Jan"/>
    <s v="Low Demand"/>
    <x v="6"/>
  </r>
  <r>
    <n v="599"/>
    <d v="2011-01-28T00:00:00"/>
    <n v="1"/>
    <n v="0"/>
    <n v="1"/>
    <x v="3"/>
    <b v="0"/>
    <n v="5"/>
    <n v="2"/>
    <n v="0.2"/>
    <n v="0.2273"/>
    <n v="0.75"/>
    <n v="0.1045"/>
    <n v="1"/>
    <n v="0"/>
    <n v="1"/>
    <x v="1"/>
    <s v="Late Night"/>
    <s v="Mild"/>
    <s v="Comfortable"/>
    <x v="1"/>
    <s v="Off Peak"/>
    <s v="Jan"/>
    <s v="2011-Jan"/>
    <s v="Low Demand"/>
    <x v="6"/>
  </r>
  <r>
    <n v="600"/>
    <d v="2011-01-28T00:00:00"/>
    <n v="1"/>
    <n v="0"/>
    <n v="1"/>
    <x v="5"/>
    <b v="0"/>
    <n v="5"/>
    <n v="2"/>
    <n v="0.18"/>
    <n v="0.21210000000000001"/>
    <n v="0.8"/>
    <n v="0.1045"/>
    <n v="0"/>
    <n v="4"/>
    <n v="4"/>
    <x v="1"/>
    <s v="Late Night"/>
    <s v="Mild"/>
    <s v="Comfortable"/>
    <x v="1"/>
    <s v="Off Peak"/>
    <s v="Jan"/>
    <s v="2011-Jan"/>
    <s v="Low Demand"/>
    <x v="6"/>
  </r>
  <r>
    <n v="601"/>
    <d v="2011-01-28T00:00:00"/>
    <n v="1"/>
    <n v="0"/>
    <n v="1"/>
    <x v="6"/>
    <b v="0"/>
    <n v="5"/>
    <n v="2"/>
    <n v="0.18"/>
    <n v="0.19700000000000001"/>
    <n v="0.8"/>
    <n v="0.1343"/>
    <n v="0"/>
    <n v="16"/>
    <n v="16"/>
    <x v="1"/>
    <s v="Morning"/>
    <s v="Mild"/>
    <s v="Comfortable"/>
    <x v="1"/>
    <s v="Off Peak"/>
    <s v="Jan"/>
    <s v="2011-Jan"/>
    <s v="Low Demand"/>
    <x v="6"/>
  </r>
  <r>
    <n v="602"/>
    <d v="2011-01-28T00:00:00"/>
    <n v="1"/>
    <n v="0"/>
    <n v="1"/>
    <x v="7"/>
    <b v="0"/>
    <n v="5"/>
    <n v="2"/>
    <n v="0.16"/>
    <n v="0.19700000000000001"/>
    <n v="0.86"/>
    <n v="8.9599999999999999E-2"/>
    <n v="2"/>
    <n v="58"/>
    <n v="60"/>
    <x v="1"/>
    <s v="Morning"/>
    <s v="Mild"/>
    <s v="Humid"/>
    <x v="1"/>
    <s v="AM Peak"/>
    <s v="Jan"/>
    <s v="2011-Jan"/>
    <s v="High Demand"/>
    <x v="6"/>
  </r>
  <r>
    <n v="603"/>
    <d v="2011-01-28T00:00:00"/>
    <n v="1"/>
    <n v="0"/>
    <n v="1"/>
    <x v="8"/>
    <b v="0"/>
    <n v="5"/>
    <n v="2"/>
    <n v="0.16"/>
    <n v="0.19700000000000001"/>
    <n v="0.86"/>
    <n v="8.9599999999999999E-2"/>
    <n v="2"/>
    <n v="155"/>
    <n v="157"/>
    <x v="1"/>
    <s v="Morning"/>
    <s v="Mild"/>
    <s v="Humid"/>
    <x v="1"/>
    <s v="AM Peak"/>
    <s v="Jan"/>
    <s v="2011-Jan"/>
    <s v="High Demand"/>
    <x v="6"/>
  </r>
  <r>
    <n v="604"/>
    <d v="2011-01-28T00:00:00"/>
    <n v="1"/>
    <n v="0"/>
    <n v="1"/>
    <x v="9"/>
    <b v="0"/>
    <n v="5"/>
    <n v="3"/>
    <n v="0.18"/>
    <n v="0.21210000000000001"/>
    <n v="0.86"/>
    <n v="8.9599999999999999E-2"/>
    <n v="6"/>
    <n v="95"/>
    <n v="101"/>
    <x v="1"/>
    <s v="Morning"/>
    <s v="Mild"/>
    <s v="Humid"/>
    <x v="2"/>
    <s v="AM Peak"/>
    <s v="Jan"/>
    <s v="2011-Jan"/>
    <s v="High Demand"/>
    <x v="6"/>
  </r>
  <r>
    <n v="605"/>
    <d v="2011-01-28T00:00:00"/>
    <n v="1"/>
    <n v="0"/>
    <n v="1"/>
    <x v="10"/>
    <b v="0"/>
    <n v="5"/>
    <n v="3"/>
    <n v="0.18"/>
    <n v="0.21210000000000001"/>
    <n v="0.86"/>
    <n v="0.1045"/>
    <n v="0"/>
    <n v="49"/>
    <n v="49"/>
    <x v="1"/>
    <s v="Morning"/>
    <s v="Mild"/>
    <s v="Humid"/>
    <x v="2"/>
    <s v="Off Peak"/>
    <s v="Jan"/>
    <s v="2011-Jan"/>
    <s v="Low Demand"/>
    <x v="6"/>
  </r>
  <r>
    <n v="606"/>
    <d v="2011-01-28T00:00:00"/>
    <n v="1"/>
    <n v="0"/>
    <n v="1"/>
    <x v="11"/>
    <b v="0"/>
    <n v="5"/>
    <n v="3"/>
    <n v="0.18"/>
    <n v="0.21210000000000001"/>
    <n v="0.93"/>
    <n v="0.1045"/>
    <n v="0"/>
    <n v="30"/>
    <n v="30"/>
    <x v="1"/>
    <s v="Morning"/>
    <s v="Mild"/>
    <s v="Humid"/>
    <x v="2"/>
    <s v="Off Peak"/>
    <s v="Jan"/>
    <s v="2011-Jan"/>
    <s v="Low Demand"/>
    <x v="6"/>
  </r>
  <r>
    <n v="607"/>
    <d v="2011-01-28T00:00:00"/>
    <n v="1"/>
    <n v="0"/>
    <n v="1"/>
    <x v="12"/>
    <b v="0"/>
    <n v="5"/>
    <n v="3"/>
    <n v="0.18"/>
    <n v="0.21210000000000001"/>
    <n v="0.93"/>
    <n v="0.1045"/>
    <n v="1"/>
    <n v="28"/>
    <n v="29"/>
    <x v="1"/>
    <s v="Afternoon"/>
    <s v="Mild"/>
    <s v="Humid"/>
    <x v="2"/>
    <s v="Off Peak"/>
    <s v="Jan"/>
    <s v="2011-Jan"/>
    <s v="Low Demand"/>
    <x v="6"/>
  </r>
  <r>
    <n v="608"/>
    <d v="2011-01-28T00:00:00"/>
    <n v="1"/>
    <n v="0"/>
    <n v="1"/>
    <x v="13"/>
    <b v="0"/>
    <n v="5"/>
    <n v="3"/>
    <n v="0.18"/>
    <n v="0.21210000000000001"/>
    <n v="0.93"/>
    <n v="0.1045"/>
    <n v="0"/>
    <n v="31"/>
    <n v="31"/>
    <x v="1"/>
    <s v="Afternoon"/>
    <s v="Mild"/>
    <s v="Humid"/>
    <x v="2"/>
    <s v="Off Peak"/>
    <s v="Jan"/>
    <s v="2011-Jan"/>
    <s v="Low Demand"/>
    <x v="6"/>
  </r>
  <r>
    <n v="609"/>
    <d v="2011-01-28T00:00:00"/>
    <n v="1"/>
    <n v="0"/>
    <n v="1"/>
    <x v="14"/>
    <b v="0"/>
    <n v="5"/>
    <n v="3"/>
    <n v="0.22"/>
    <n v="0.2727"/>
    <n v="0.8"/>
    <n v="0"/>
    <n v="2"/>
    <n v="36"/>
    <n v="38"/>
    <x v="1"/>
    <s v="Afternoon"/>
    <s v="Hot"/>
    <s v="Comfortable"/>
    <x v="2"/>
    <s v="Off Peak"/>
    <s v="Jan"/>
    <s v="2011-Jan"/>
    <s v="Low Demand"/>
    <x v="6"/>
  </r>
  <r>
    <n v="610"/>
    <d v="2011-01-28T00:00:00"/>
    <n v="1"/>
    <n v="0"/>
    <n v="1"/>
    <x v="15"/>
    <b v="0"/>
    <n v="5"/>
    <n v="2"/>
    <n v="0.2"/>
    <n v="0.2576"/>
    <n v="0.86"/>
    <n v="0"/>
    <n v="1"/>
    <n v="40"/>
    <n v="41"/>
    <x v="1"/>
    <s v="Afternoon"/>
    <s v="Mild"/>
    <s v="Humid"/>
    <x v="1"/>
    <s v="Off Peak"/>
    <s v="Jan"/>
    <s v="2011-Jan"/>
    <s v="Low Demand"/>
    <x v="6"/>
  </r>
  <r>
    <n v="611"/>
    <d v="2011-01-28T00:00:00"/>
    <n v="1"/>
    <n v="0"/>
    <n v="1"/>
    <x v="16"/>
    <b v="0"/>
    <n v="5"/>
    <n v="1"/>
    <n v="0.22"/>
    <n v="0.2727"/>
    <n v="0.8"/>
    <n v="0"/>
    <n v="10"/>
    <n v="70"/>
    <n v="80"/>
    <x v="1"/>
    <s v="Afternoon"/>
    <s v="Hot"/>
    <s v="Comfortable"/>
    <x v="0"/>
    <s v="Off Peak"/>
    <s v="Jan"/>
    <s v="2011-Jan"/>
    <s v="High Demand"/>
    <x v="6"/>
  </r>
  <r>
    <n v="612"/>
    <d v="2011-01-28T00:00:00"/>
    <n v="1"/>
    <n v="0"/>
    <n v="1"/>
    <x v="17"/>
    <b v="0"/>
    <n v="5"/>
    <n v="1"/>
    <n v="0.24"/>
    <n v="0.2424"/>
    <n v="0.75"/>
    <n v="0.1343"/>
    <n v="2"/>
    <n v="147"/>
    <n v="149"/>
    <x v="1"/>
    <s v="Night"/>
    <s v="Hot"/>
    <s v="Comfortable"/>
    <x v="0"/>
    <s v="PM Peak"/>
    <s v="Jan"/>
    <s v="2011-Jan"/>
    <s v="High Demand"/>
    <x v="6"/>
  </r>
  <r>
    <n v="613"/>
    <d v="2011-01-28T00:00:00"/>
    <n v="1"/>
    <n v="0"/>
    <n v="1"/>
    <x v="18"/>
    <b v="0"/>
    <n v="5"/>
    <n v="1"/>
    <n v="0.24"/>
    <n v="0.2273"/>
    <n v="0.75"/>
    <n v="0.19400000000000001"/>
    <n v="2"/>
    <n v="107"/>
    <n v="109"/>
    <x v="1"/>
    <s v="Night"/>
    <s v="Hot"/>
    <s v="Comfortable"/>
    <x v="0"/>
    <s v="PM Peak"/>
    <s v="Jan"/>
    <s v="2011-Jan"/>
    <s v="High Demand"/>
    <x v="6"/>
  </r>
  <r>
    <n v="614"/>
    <d v="2011-01-28T00:00:00"/>
    <n v="1"/>
    <n v="0"/>
    <n v="1"/>
    <x v="19"/>
    <b v="0"/>
    <n v="5"/>
    <n v="2"/>
    <n v="0.24"/>
    <n v="0.2424"/>
    <n v="0.75"/>
    <n v="0.1343"/>
    <n v="5"/>
    <n v="84"/>
    <n v="89"/>
    <x v="1"/>
    <s v="Night"/>
    <s v="Hot"/>
    <s v="Comfortable"/>
    <x v="1"/>
    <s v="PM Peak"/>
    <s v="Jan"/>
    <s v="2011-Jan"/>
    <s v="High Demand"/>
    <x v="6"/>
  </r>
  <r>
    <n v="615"/>
    <d v="2011-01-28T00:00:00"/>
    <n v="1"/>
    <n v="0"/>
    <n v="1"/>
    <x v="20"/>
    <b v="0"/>
    <n v="5"/>
    <n v="2"/>
    <n v="0.24"/>
    <n v="0.2273"/>
    <n v="0.7"/>
    <n v="0.19400000000000001"/>
    <n v="1"/>
    <n v="61"/>
    <n v="62"/>
    <x v="1"/>
    <s v="Night"/>
    <s v="Hot"/>
    <s v="Comfortable"/>
    <x v="1"/>
    <s v="Off Peak"/>
    <s v="Jan"/>
    <s v="2011-Jan"/>
    <s v="High Demand"/>
    <x v="6"/>
  </r>
  <r>
    <n v="616"/>
    <d v="2011-01-28T00:00:00"/>
    <n v="1"/>
    <n v="0"/>
    <n v="1"/>
    <x v="21"/>
    <b v="0"/>
    <n v="5"/>
    <n v="2"/>
    <n v="0.22"/>
    <n v="0.2273"/>
    <n v="0.75"/>
    <n v="0.1343"/>
    <n v="1"/>
    <n v="57"/>
    <n v="58"/>
    <x v="1"/>
    <s v="Night"/>
    <s v="Hot"/>
    <s v="Comfortable"/>
    <x v="1"/>
    <s v="Off Peak"/>
    <s v="Jan"/>
    <s v="2011-Jan"/>
    <s v="Low Demand"/>
    <x v="6"/>
  </r>
  <r>
    <n v="617"/>
    <d v="2011-01-28T00:00:00"/>
    <n v="1"/>
    <n v="0"/>
    <n v="1"/>
    <x v="22"/>
    <b v="0"/>
    <n v="5"/>
    <n v="1"/>
    <n v="0.24"/>
    <n v="0.21210000000000001"/>
    <n v="0.65"/>
    <n v="0.35820000000000002"/>
    <n v="0"/>
    <n v="26"/>
    <n v="26"/>
    <x v="1"/>
    <s v="Night"/>
    <s v="Hot"/>
    <s v="Comfortable"/>
    <x v="0"/>
    <s v="Off Peak"/>
    <s v="Jan"/>
    <s v="2011-Jan"/>
    <s v="Low Demand"/>
    <x v="6"/>
  </r>
  <r>
    <n v="618"/>
    <d v="2011-01-28T00:00:00"/>
    <n v="1"/>
    <n v="0"/>
    <n v="1"/>
    <x v="23"/>
    <b v="0"/>
    <n v="5"/>
    <n v="1"/>
    <n v="0.24"/>
    <n v="0.2273"/>
    <n v="0.6"/>
    <n v="0.22389999999999999"/>
    <n v="1"/>
    <n v="22"/>
    <n v="23"/>
    <x v="1"/>
    <s v="Night"/>
    <s v="Hot"/>
    <s v="Comfortable"/>
    <x v="0"/>
    <s v="Off Peak"/>
    <s v="Jan"/>
    <s v="2011-Jan"/>
    <s v="Low Demand"/>
    <x v="6"/>
  </r>
  <r>
    <n v="619"/>
    <d v="2011-01-29T00:00:00"/>
    <n v="1"/>
    <n v="0"/>
    <n v="1"/>
    <x v="0"/>
    <b v="0"/>
    <n v="6"/>
    <n v="1"/>
    <n v="0.22"/>
    <n v="0.19700000000000001"/>
    <n v="0.64"/>
    <n v="0.35820000000000002"/>
    <n v="2"/>
    <n v="26"/>
    <n v="28"/>
    <x v="0"/>
    <s v="Late Night"/>
    <s v="Hot"/>
    <s v="Comfortable"/>
    <x v="0"/>
    <s v="Off Peak"/>
    <s v="Jan"/>
    <s v="2011-Jan"/>
    <s v="Low Demand"/>
    <x v="0"/>
  </r>
  <r>
    <n v="620"/>
    <d v="2011-01-29T00:00:00"/>
    <n v="1"/>
    <n v="0"/>
    <n v="1"/>
    <x v="1"/>
    <b v="0"/>
    <n v="6"/>
    <n v="1"/>
    <n v="0.22"/>
    <n v="0.2273"/>
    <n v="0.64"/>
    <n v="0.19400000000000001"/>
    <n v="0"/>
    <n v="20"/>
    <n v="20"/>
    <x v="0"/>
    <s v="Late Night"/>
    <s v="Hot"/>
    <s v="Comfortable"/>
    <x v="0"/>
    <s v="Off Peak"/>
    <s v="Jan"/>
    <s v="2011-Jan"/>
    <s v="Low Demand"/>
    <x v="0"/>
  </r>
  <r>
    <n v="621"/>
    <d v="2011-01-29T00:00:00"/>
    <n v="1"/>
    <n v="0"/>
    <n v="1"/>
    <x v="2"/>
    <b v="0"/>
    <n v="6"/>
    <n v="1"/>
    <n v="0.22"/>
    <n v="0.2273"/>
    <n v="0.64"/>
    <n v="0.16420000000000001"/>
    <n v="0"/>
    <n v="15"/>
    <n v="15"/>
    <x v="0"/>
    <s v="Late Night"/>
    <s v="Hot"/>
    <s v="Comfortable"/>
    <x v="0"/>
    <s v="Off Peak"/>
    <s v="Jan"/>
    <s v="2011-Jan"/>
    <s v="Low Demand"/>
    <x v="0"/>
  </r>
  <r>
    <n v="622"/>
    <d v="2011-01-29T00:00:00"/>
    <n v="1"/>
    <n v="0"/>
    <n v="1"/>
    <x v="3"/>
    <b v="0"/>
    <n v="6"/>
    <n v="1"/>
    <n v="0.2"/>
    <n v="0.21210000000000001"/>
    <n v="0.64"/>
    <n v="0.1343"/>
    <n v="3"/>
    <n v="5"/>
    <n v="8"/>
    <x v="0"/>
    <s v="Late Night"/>
    <s v="Mild"/>
    <s v="Comfortable"/>
    <x v="0"/>
    <s v="Off Peak"/>
    <s v="Jan"/>
    <s v="2011-Jan"/>
    <s v="Low Demand"/>
    <x v="0"/>
  </r>
  <r>
    <n v="623"/>
    <d v="2011-01-29T00:00:00"/>
    <n v="1"/>
    <n v="0"/>
    <n v="1"/>
    <x v="4"/>
    <b v="0"/>
    <n v="6"/>
    <n v="1"/>
    <n v="0.16"/>
    <n v="0.18179999999999999"/>
    <n v="0.69"/>
    <n v="0.1045"/>
    <n v="1"/>
    <n v="2"/>
    <n v="3"/>
    <x v="0"/>
    <s v="Late Night"/>
    <s v="Mild"/>
    <s v="Comfortable"/>
    <x v="0"/>
    <s v="Off Peak"/>
    <s v="Jan"/>
    <s v="2011-Jan"/>
    <s v="Low Demand"/>
    <x v="0"/>
  </r>
  <r>
    <n v="624"/>
    <d v="2011-01-29T00:00:00"/>
    <n v="1"/>
    <n v="0"/>
    <n v="1"/>
    <x v="6"/>
    <b v="0"/>
    <n v="6"/>
    <n v="1"/>
    <n v="0.16"/>
    <n v="0.18179999999999999"/>
    <n v="0.64"/>
    <n v="0.1343"/>
    <n v="0"/>
    <n v="2"/>
    <n v="2"/>
    <x v="0"/>
    <s v="Morning"/>
    <s v="Mild"/>
    <s v="Comfortable"/>
    <x v="0"/>
    <s v="Off Peak"/>
    <s v="Jan"/>
    <s v="2011-Jan"/>
    <s v="Low Demand"/>
    <x v="0"/>
  </r>
  <r>
    <n v="625"/>
    <d v="2011-01-29T00:00:00"/>
    <n v="1"/>
    <n v="0"/>
    <n v="1"/>
    <x v="7"/>
    <b v="0"/>
    <n v="6"/>
    <n v="1"/>
    <n v="0.16"/>
    <n v="0.18179999999999999"/>
    <n v="0.59"/>
    <n v="0.1045"/>
    <n v="1"/>
    <n v="4"/>
    <n v="5"/>
    <x v="0"/>
    <s v="Morning"/>
    <s v="Mild"/>
    <s v="Comfortable"/>
    <x v="0"/>
    <s v="AM Peak"/>
    <s v="Jan"/>
    <s v="2011-Jan"/>
    <s v="Low Demand"/>
    <x v="0"/>
  </r>
  <r>
    <n v="626"/>
    <d v="2011-01-29T00:00:00"/>
    <n v="1"/>
    <n v="0"/>
    <n v="1"/>
    <x v="8"/>
    <b v="0"/>
    <n v="6"/>
    <n v="1"/>
    <n v="0.18"/>
    <n v="0.19700000000000001"/>
    <n v="0.55000000000000004"/>
    <n v="0.16420000000000001"/>
    <n v="3"/>
    <n v="31"/>
    <n v="34"/>
    <x v="0"/>
    <s v="Morning"/>
    <s v="Mild"/>
    <s v="Comfortable"/>
    <x v="0"/>
    <s v="AM Peak"/>
    <s v="Jan"/>
    <s v="2011-Jan"/>
    <s v="Low Demand"/>
    <x v="0"/>
  </r>
  <r>
    <n v="627"/>
    <d v="2011-01-29T00:00:00"/>
    <n v="1"/>
    <n v="0"/>
    <n v="1"/>
    <x v="9"/>
    <b v="0"/>
    <n v="6"/>
    <n v="1"/>
    <n v="0.18"/>
    <n v="0.21210000000000001"/>
    <n v="0.59"/>
    <n v="8.9599999999999999E-2"/>
    <n v="0"/>
    <n v="34"/>
    <n v="34"/>
    <x v="0"/>
    <s v="Morning"/>
    <s v="Mild"/>
    <s v="Comfortable"/>
    <x v="0"/>
    <s v="AM Peak"/>
    <s v="Jan"/>
    <s v="2011-Jan"/>
    <s v="Low Demand"/>
    <x v="0"/>
  </r>
  <r>
    <n v="628"/>
    <d v="2011-01-29T00:00:00"/>
    <n v="1"/>
    <n v="0"/>
    <n v="1"/>
    <x v="10"/>
    <b v="0"/>
    <n v="6"/>
    <n v="2"/>
    <n v="0.18"/>
    <n v="0.21210000000000001"/>
    <n v="0.64"/>
    <n v="0.1045"/>
    <n v="4"/>
    <n v="51"/>
    <n v="55"/>
    <x v="0"/>
    <s v="Morning"/>
    <s v="Mild"/>
    <s v="Comfortable"/>
    <x v="1"/>
    <s v="Off Peak"/>
    <s v="Jan"/>
    <s v="2011-Jan"/>
    <s v="Low Demand"/>
    <x v="0"/>
  </r>
  <r>
    <n v="629"/>
    <d v="2011-01-29T00:00:00"/>
    <n v="1"/>
    <n v="0"/>
    <n v="1"/>
    <x v="11"/>
    <b v="0"/>
    <n v="6"/>
    <n v="2"/>
    <n v="0.18"/>
    <n v="0.19700000000000001"/>
    <n v="0.64"/>
    <n v="0.1343"/>
    <n v="4"/>
    <n v="60"/>
    <n v="64"/>
    <x v="0"/>
    <s v="Morning"/>
    <s v="Mild"/>
    <s v="Comfortable"/>
    <x v="1"/>
    <s v="Off Peak"/>
    <s v="Jan"/>
    <s v="2011-Jan"/>
    <s v="High Demand"/>
    <x v="0"/>
  </r>
  <r>
    <n v="630"/>
    <d v="2011-01-29T00:00:00"/>
    <n v="1"/>
    <n v="0"/>
    <n v="1"/>
    <x v="12"/>
    <b v="0"/>
    <n v="6"/>
    <n v="2"/>
    <n v="0.2"/>
    <n v="0.19700000000000001"/>
    <n v="0.59"/>
    <n v="0.19400000000000001"/>
    <n v="12"/>
    <n v="66"/>
    <n v="78"/>
    <x v="0"/>
    <s v="Afternoon"/>
    <s v="Mild"/>
    <s v="Comfortable"/>
    <x v="1"/>
    <s v="Off Peak"/>
    <s v="Jan"/>
    <s v="2011-Jan"/>
    <s v="High Demand"/>
    <x v="0"/>
  </r>
  <r>
    <n v="631"/>
    <d v="2011-01-29T00:00:00"/>
    <n v="1"/>
    <n v="0"/>
    <n v="1"/>
    <x v="13"/>
    <b v="0"/>
    <n v="6"/>
    <n v="2"/>
    <n v="0.22"/>
    <n v="0.2273"/>
    <n v="0.55000000000000004"/>
    <n v="0.16420000000000001"/>
    <n v="9"/>
    <n v="56"/>
    <n v="65"/>
    <x v="0"/>
    <s v="Afternoon"/>
    <s v="Hot"/>
    <s v="Comfortable"/>
    <x v="1"/>
    <s v="Off Peak"/>
    <s v="Jan"/>
    <s v="2011-Jan"/>
    <s v="High Demand"/>
    <x v="0"/>
  </r>
  <r>
    <n v="632"/>
    <d v="2011-01-29T00:00:00"/>
    <n v="1"/>
    <n v="0"/>
    <n v="1"/>
    <x v="14"/>
    <b v="0"/>
    <n v="6"/>
    <n v="2"/>
    <n v="0.22"/>
    <n v="0.2273"/>
    <n v="0.6"/>
    <n v="0.1343"/>
    <n v="10"/>
    <n v="89"/>
    <n v="99"/>
    <x v="0"/>
    <s v="Afternoon"/>
    <s v="Hot"/>
    <s v="Comfortable"/>
    <x v="1"/>
    <s v="Off Peak"/>
    <s v="Jan"/>
    <s v="2011-Jan"/>
    <s v="High Demand"/>
    <x v="0"/>
  </r>
  <r>
    <n v="633"/>
    <d v="2011-01-29T00:00:00"/>
    <n v="1"/>
    <n v="0"/>
    <n v="1"/>
    <x v="15"/>
    <b v="0"/>
    <n v="6"/>
    <n v="1"/>
    <n v="0.22"/>
    <n v="0.21210000000000001"/>
    <n v="0.69"/>
    <n v="0.25369999999999998"/>
    <n v="22"/>
    <n v="98"/>
    <n v="120"/>
    <x v="0"/>
    <s v="Afternoon"/>
    <s v="Hot"/>
    <s v="Comfortable"/>
    <x v="0"/>
    <s v="Off Peak"/>
    <s v="Jan"/>
    <s v="2011-Jan"/>
    <s v="High Demand"/>
    <x v="0"/>
  </r>
  <r>
    <n v="634"/>
    <d v="2011-01-29T00:00:00"/>
    <n v="1"/>
    <n v="0"/>
    <n v="1"/>
    <x v="16"/>
    <b v="0"/>
    <n v="6"/>
    <n v="1"/>
    <n v="0.24"/>
    <n v="0.2424"/>
    <n v="0.6"/>
    <n v="0.16420000000000001"/>
    <n v="19"/>
    <n v="88"/>
    <n v="107"/>
    <x v="0"/>
    <s v="Afternoon"/>
    <s v="Hot"/>
    <s v="Comfortable"/>
    <x v="0"/>
    <s v="Off Peak"/>
    <s v="Jan"/>
    <s v="2011-Jan"/>
    <s v="High Demand"/>
    <x v="0"/>
  </r>
  <r>
    <n v="635"/>
    <d v="2011-01-29T00:00:00"/>
    <n v="1"/>
    <n v="0"/>
    <n v="1"/>
    <x v="17"/>
    <b v="0"/>
    <n v="6"/>
    <n v="1"/>
    <n v="0.24"/>
    <n v="0.28789999999999999"/>
    <n v="0.6"/>
    <n v="0"/>
    <n v="9"/>
    <n v="82"/>
    <n v="91"/>
    <x v="0"/>
    <s v="Night"/>
    <s v="Hot"/>
    <s v="Comfortable"/>
    <x v="0"/>
    <s v="PM Peak"/>
    <s v="Jan"/>
    <s v="2011-Jan"/>
    <s v="High Demand"/>
    <x v="0"/>
  </r>
  <r>
    <n v="636"/>
    <d v="2011-01-29T00:00:00"/>
    <n v="1"/>
    <n v="0"/>
    <n v="1"/>
    <x v="18"/>
    <b v="0"/>
    <n v="6"/>
    <n v="1"/>
    <n v="0.22"/>
    <n v="0.2273"/>
    <n v="0.69"/>
    <n v="0.1343"/>
    <n v="9"/>
    <n v="59"/>
    <n v="68"/>
    <x v="0"/>
    <s v="Night"/>
    <s v="Hot"/>
    <s v="Comfortable"/>
    <x v="0"/>
    <s v="PM Peak"/>
    <s v="Jan"/>
    <s v="2011-Jan"/>
    <s v="High Demand"/>
    <x v="0"/>
  </r>
  <r>
    <n v="637"/>
    <d v="2011-01-29T00:00:00"/>
    <n v="1"/>
    <n v="0"/>
    <n v="1"/>
    <x v="19"/>
    <b v="0"/>
    <n v="6"/>
    <n v="2"/>
    <n v="0.22"/>
    <n v="0.21210000000000001"/>
    <n v="0.69"/>
    <n v="0.25369999999999998"/>
    <n v="6"/>
    <n v="52"/>
    <n v="58"/>
    <x v="0"/>
    <s v="Night"/>
    <s v="Hot"/>
    <s v="Comfortable"/>
    <x v="1"/>
    <s v="PM Peak"/>
    <s v="Jan"/>
    <s v="2011-Jan"/>
    <s v="Low Demand"/>
    <x v="0"/>
  </r>
  <r>
    <n v="638"/>
    <d v="2011-01-29T00:00:00"/>
    <n v="1"/>
    <n v="0"/>
    <n v="1"/>
    <x v="20"/>
    <b v="0"/>
    <n v="6"/>
    <n v="1"/>
    <n v="0.18"/>
    <n v="0.21210000000000001"/>
    <n v="0.74"/>
    <n v="8.9599999999999999E-2"/>
    <n v="1"/>
    <n v="42"/>
    <n v="43"/>
    <x v="0"/>
    <s v="Night"/>
    <s v="Mild"/>
    <s v="Comfortable"/>
    <x v="0"/>
    <s v="Off Peak"/>
    <s v="Jan"/>
    <s v="2011-Jan"/>
    <s v="Low Demand"/>
    <x v="0"/>
  </r>
  <r>
    <n v="639"/>
    <d v="2011-01-29T00:00:00"/>
    <n v="1"/>
    <n v="0"/>
    <n v="1"/>
    <x v="21"/>
    <b v="0"/>
    <n v="6"/>
    <n v="1"/>
    <n v="0.18"/>
    <n v="0.21210000000000001"/>
    <n v="0.74"/>
    <n v="8.9599999999999999E-2"/>
    <n v="1"/>
    <n v="35"/>
    <n v="36"/>
    <x v="0"/>
    <s v="Night"/>
    <s v="Mild"/>
    <s v="Comfortable"/>
    <x v="0"/>
    <s v="Off Peak"/>
    <s v="Jan"/>
    <s v="2011-Jan"/>
    <s v="Low Demand"/>
    <x v="0"/>
  </r>
  <r>
    <n v="640"/>
    <d v="2011-01-29T00:00:00"/>
    <n v="1"/>
    <n v="0"/>
    <n v="1"/>
    <x v="22"/>
    <b v="0"/>
    <n v="6"/>
    <n v="1"/>
    <n v="0.16"/>
    <n v="0.19700000000000001"/>
    <n v="0.8"/>
    <n v="8.9599999999999999E-2"/>
    <n v="4"/>
    <n v="28"/>
    <n v="32"/>
    <x v="0"/>
    <s v="Night"/>
    <s v="Mild"/>
    <s v="Comfortable"/>
    <x v="0"/>
    <s v="Off Peak"/>
    <s v="Jan"/>
    <s v="2011-Jan"/>
    <s v="Low Demand"/>
    <x v="0"/>
  </r>
  <r>
    <n v="641"/>
    <d v="2011-01-29T00:00:00"/>
    <n v="1"/>
    <n v="0"/>
    <n v="1"/>
    <x v="23"/>
    <b v="0"/>
    <n v="6"/>
    <n v="1"/>
    <n v="0.16"/>
    <n v="0.19700000000000001"/>
    <n v="0.8"/>
    <n v="8.9599999999999999E-2"/>
    <n v="3"/>
    <n v="30"/>
    <n v="33"/>
    <x v="0"/>
    <s v="Night"/>
    <s v="Mild"/>
    <s v="Comfortable"/>
    <x v="0"/>
    <s v="Off Peak"/>
    <s v="Jan"/>
    <s v="2011-Jan"/>
    <s v="Low Demand"/>
    <x v="0"/>
  </r>
  <r>
    <n v="642"/>
    <d v="2011-01-30T00:00:00"/>
    <n v="1"/>
    <n v="0"/>
    <n v="1"/>
    <x v="0"/>
    <b v="0"/>
    <n v="0"/>
    <n v="1"/>
    <n v="0.16"/>
    <n v="0.18179999999999999"/>
    <n v="0.8"/>
    <n v="0.1045"/>
    <n v="0"/>
    <n v="33"/>
    <n v="33"/>
    <x v="0"/>
    <s v="Late Night"/>
    <s v="Mild"/>
    <s v="Comfortable"/>
    <x v="0"/>
    <s v="Off Peak"/>
    <s v="Jan"/>
    <s v="2011-Jan"/>
    <s v="Low Demand"/>
    <x v="1"/>
  </r>
  <r>
    <n v="643"/>
    <d v="2011-01-30T00:00:00"/>
    <n v="1"/>
    <n v="0"/>
    <n v="1"/>
    <x v="1"/>
    <b v="0"/>
    <n v="0"/>
    <n v="1"/>
    <n v="0.14000000000000001"/>
    <n v="0.21210000000000001"/>
    <n v="0.8"/>
    <n v="0"/>
    <n v="7"/>
    <n v="22"/>
    <n v="29"/>
    <x v="0"/>
    <s v="Late Night"/>
    <s v="Mild"/>
    <s v="Comfortable"/>
    <x v="0"/>
    <s v="Off Peak"/>
    <s v="Jan"/>
    <s v="2011-Jan"/>
    <s v="Low Demand"/>
    <x v="1"/>
  </r>
  <r>
    <n v="644"/>
    <d v="2011-01-30T00:00:00"/>
    <n v="1"/>
    <n v="0"/>
    <n v="1"/>
    <x v="2"/>
    <b v="0"/>
    <n v="0"/>
    <n v="1"/>
    <n v="0.16"/>
    <n v="0.2273"/>
    <n v="0.8"/>
    <n v="0"/>
    <n v="1"/>
    <n v="10"/>
    <n v="11"/>
    <x v="0"/>
    <s v="Late Night"/>
    <s v="Mild"/>
    <s v="Comfortable"/>
    <x v="0"/>
    <s v="Off Peak"/>
    <s v="Jan"/>
    <s v="2011-Jan"/>
    <s v="Low Demand"/>
    <x v="1"/>
  </r>
  <r>
    <n v="645"/>
    <d v="2011-01-30T00:00:00"/>
    <n v="1"/>
    <n v="0"/>
    <n v="1"/>
    <x v="3"/>
    <b v="0"/>
    <n v="0"/>
    <n v="1"/>
    <n v="0.14000000000000001"/>
    <n v="0.21210000000000001"/>
    <n v="0.93"/>
    <n v="0"/>
    <n v="1"/>
    <n v="7"/>
    <n v="8"/>
    <x v="0"/>
    <s v="Late Night"/>
    <s v="Mild"/>
    <s v="Humid"/>
    <x v="0"/>
    <s v="Off Peak"/>
    <s v="Jan"/>
    <s v="2011-Jan"/>
    <s v="Low Demand"/>
    <x v="1"/>
  </r>
  <r>
    <n v="646"/>
    <d v="2011-01-30T00:00:00"/>
    <n v="1"/>
    <n v="0"/>
    <n v="1"/>
    <x v="4"/>
    <b v="0"/>
    <n v="0"/>
    <n v="1"/>
    <n v="0.14000000000000001"/>
    <n v="0.21210000000000001"/>
    <n v="0.93"/>
    <n v="0"/>
    <n v="0"/>
    <n v="1"/>
    <n v="1"/>
    <x v="0"/>
    <s v="Late Night"/>
    <s v="Mild"/>
    <s v="Humid"/>
    <x v="0"/>
    <s v="Off Peak"/>
    <s v="Jan"/>
    <s v="2011-Jan"/>
    <s v="Low Demand"/>
    <x v="1"/>
  </r>
  <r>
    <n v="647"/>
    <d v="2011-01-30T00:00:00"/>
    <n v="1"/>
    <n v="0"/>
    <n v="1"/>
    <x v="5"/>
    <b v="0"/>
    <n v="0"/>
    <n v="1"/>
    <n v="0.14000000000000001"/>
    <n v="0.21210000000000001"/>
    <n v="0.86"/>
    <n v="0"/>
    <n v="0"/>
    <n v="3"/>
    <n v="3"/>
    <x v="0"/>
    <s v="Late Night"/>
    <s v="Mild"/>
    <s v="Humid"/>
    <x v="0"/>
    <s v="Off Peak"/>
    <s v="Jan"/>
    <s v="2011-Jan"/>
    <s v="Low Demand"/>
    <x v="1"/>
  </r>
  <r>
    <n v="648"/>
    <d v="2011-01-30T00:00:00"/>
    <n v="1"/>
    <n v="0"/>
    <n v="1"/>
    <x v="7"/>
    <b v="0"/>
    <n v="0"/>
    <n v="1"/>
    <n v="0.14000000000000001"/>
    <n v="0.21210000000000001"/>
    <n v="0.86"/>
    <n v="0"/>
    <n v="0"/>
    <n v="3"/>
    <n v="3"/>
    <x v="0"/>
    <s v="Morning"/>
    <s v="Mild"/>
    <s v="Humid"/>
    <x v="0"/>
    <s v="AM Peak"/>
    <s v="Jan"/>
    <s v="2011-Jan"/>
    <s v="Low Demand"/>
    <x v="1"/>
  </r>
  <r>
    <n v="649"/>
    <d v="2011-01-30T00:00:00"/>
    <n v="1"/>
    <n v="0"/>
    <n v="1"/>
    <x v="8"/>
    <b v="0"/>
    <n v="0"/>
    <n v="2"/>
    <n v="0.14000000000000001"/>
    <n v="0.21210000000000001"/>
    <n v="0.86"/>
    <n v="0"/>
    <n v="1"/>
    <n v="11"/>
    <n v="12"/>
    <x v="0"/>
    <s v="Morning"/>
    <s v="Mild"/>
    <s v="Humid"/>
    <x v="1"/>
    <s v="AM Peak"/>
    <s v="Jan"/>
    <s v="2011-Jan"/>
    <s v="Low Demand"/>
    <x v="1"/>
  </r>
  <r>
    <n v="650"/>
    <d v="2011-01-30T00:00:00"/>
    <n v="1"/>
    <n v="0"/>
    <n v="1"/>
    <x v="9"/>
    <b v="0"/>
    <n v="0"/>
    <n v="2"/>
    <n v="0.16"/>
    <n v="0.2273"/>
    <n v="0.8"/>
    <n v="0"/>
    <n v="4"/>
    <n v="34"/>
    <n v="38"/>
    <x v="0"/>
    <s v="Morning"/>
    <s v="Mild"/>
    <s v="Comfortable"/>
    <x v="1"/>
    <s v="AM Peak"/>
    <s v="Jan"/>
    <s v="2011-Jan"/>
    <s v="Low Demand"/>
    <x v="1"/>
  </r>
  <r>
    <n v="651"/>
    <d v="2011-01-30T00:00:00"/>
    <n v="1"/>
    <n v="0"/>
    <n v="1"/>
    <x v="10"/>
    <b v="0"/>
    <n v="0"/>
    <n v="2"/>
    <n v="0.18"/>
    <n v="0.2424"/>
    <n v="0.8"/>
    <n v="0"/>
    <n v="7"/>
    <n v="57"/>
    <n v="64"/>
    <x v="0"/>
    <s v="Morning"/>
    <s v="Mild"/>
    <s v="Comfortable"/>
    <x v="1"/>
    <s v="Off Peak"/>
    <s v="Jan"/>
    <s v="2011-Jan"/>
    <s v="High Demand"/>
    <x v="1"/>
  </r>
  <r>
    <n v="652"/>
    <d v="2011-01-30T00:00:00"/>
    <n v="1"/>
    <n v="0"/>
    <n v="1"/>
    <x v="11"/>
    <b v="0"/>
    <n v="0"/>
    <n v="1"/>
    <n v="0.22"/>
    <n v="0.2727"/>
    <n v="0.75"/>
    <n v="0"/>
    <n v="9"/>
    <n v="50"/>
    <n v="59"/>
    <x v="0"/>
    <s v="Morning"/>
    <s v="Hot"/>
    <s v="Comfortable"/>
    <x v="0"/>
    <s v="Off Peak"/>
    <s v="Jan"/>
    <s v="2011-Jan"/>
    <s v="High Demand"/>
    <x v="1"/>
  </r>
  <r>
    <n v="653"/>
    <d v="2011-01-30T00:00:00"/>
    <n v="1"/>
    <n v="0"/>
    <n v="1"/>
    <x v="12"/>
    <b v="0"/>
    <n v="0"/>
    <n v="1"/>
    <n v="0.3"/>
    <n v="0.31819999999999998"/>
    <n v="0.52"/>
    <n v="0.1045"/>
    <n v="10"/>
    <n v="87"/>
    <n v="97"/>
    <x v="0"/>
    <s v="Afternoon"/>
    <s v="Hot"/>
    <s v="Comfortable"/>
    <x v="0"/>
    <s v="Off Peak"/>
    <s v="Jan"/>
    <s v="2011-Jan"/>
    <s v="High Demand"/>
    <x v="1"/>
  </r>
  <r>
    <n v="654"/>
    <d v="2011-01-30T00:00:00"/>
    <n v="1"/>
    <n v="0"/>
    <n v="1"/>
    <x v="13"/>
    <b v="0"/>
    <n v="0"/>
    <n v="1"/>
    <n v="0.28000000000000003"/>
    <n v="0.28789999999999999"/>
    <n v="0.61"/>
    <n v="0.1045"/>
    <n v="13"/>
    <n v="71"/>
    <n v="84"/>
    <x v="0"/>
    <s v="Afternoon"/>
    <s v="Hot"/>
    <s v="Comfortable"/>
    <x v="0"/>
    <s v="Off Peak"/>
    <s v="Jan"/>
    <s v="2011-Jan"/>
    <s v="High Demand"/>
    <x v="1"/>
  </r>
  <r>
    <n v="655"/>
    <d v="2011-01-30T00:00:00"/>
    <n v="1"/>
    <n v="0"/>
    <n v="1"/>
    <x v="14"/>
    <b v="0"/>
    <n v="0"/>
    <n v="1"/>
    <n v="0.28000000000000003"/>
    <n v="0.30299999999999999"/>
    <n v="0.61"/>
    <n v="8.9599999999999999E-2"/>
    <n v="18"/>
    <n v="104"/>
    <n v="122"/>
    <x v="0"/>
    <s v="Afternoon"/>
    <s v="Hot"/>
    <s v="Comfortable"/>
    <x v="0"/>
    <s v="Off Peak"/>
    <s v="Jan"/>
    <s v="2011-Jan"/>
    <s v="High Demand"/>
    <x v="1"/>
  </r>
  <r>
    <n v="656"/>
    <d v="2011-01-30T00:00:00"/>
    <n v="1"/>
    <n v="0"/>
    <n v="1"/>
    <x v="15"/>
    <b v="0"/>
    <n v="0"/>
    <n v="1"/>
    <n v="0.3"/>
    <n v="0.33329999999999999"/>
    <n v="0.56000000000000005"/>
    <n v="0"/>
    <n v="14"/>
    <n v="95"/>
    <n v="109"/>
    <x v="0"/>
    <s v="Afternoon"/>
    <s v="Hot"/>
    <s v="Comfortable"/>
    <x v="0"/>
    <s v="Off Peak"/>
    <s v="Jan"/>
    <s v="2011-Jan"/>
    <s v="High Demand"/>
    <x v="1"/>
  </r>
  <r>
    <n v="657"/>
    <d v="2011-01-30T00:00:00"/>
    <n v="1"/>
    <n v="0"/>
    <n v="1"/>
    <x v="16"/>
    <b v="0"/>
    <n v="0"/>
    <n v="1"/>
    <n v="0.3"/>
    <n v="0.33329999999999999"/>
    <n v="0.56000000000000005"/>
    <n v="0"/>
    <n v="19"/>
    <n v="104"/>
    <n v="123"/>
    <x v="0"/>
    <s v="Afternoon"/>
    <s v="Hot"/>
    <s v="Comfortable"/>
    <x v="0"/>
    <s v="Off Peak"/>
    <s v="Jan"/>
    <s v="2011-Jan"/>
    <s v="High Demand"/>
    <x v="1"/>
  </r>
  <r>
    <n v="658"/>
    <d v="2011-01-30T00:00:00"/>
    <n v="1"/>
    <n v="0"/>
    <n v="1"/>
    <x v="17"/>
    <b v="0"/>
    <n v="0"/>
    <n v="1"/>
    <n v="0.3"/>
    <n v="0.28789999999999999"/>
    <n v="0.56000000000000005"/>
    <n v="0.19400000000000001"/>
    <n v="6"/>
    <n v="71"/>
    <n v="77"/>
    <x v="0"/>
    <s v="Night"/>
    <s v="Hot"/>
    <s v="Comfortable"/>
    <x v="0"/>
    <s v="PM Peak"/>
    <s v="Jan"/>
    <s v="2011-Jan"/>
    <s v="High Demand"/>
    <x v="1"/>
  </r>
  <r>
    <n v="659"/>
    <d v="2011-01-30T00:00:00"/>
    <n v="1"/>
    <n v="0"/>
    <n v="1"/>
    <x v="18"/>
    <b v="0"/>
    <n v="0"/>
    <n v="1"/>
    <n v="0.26"/>
    <n v="0.2576"/>
    <n v="0.65"/>
    <n v="0.16420000000000001"/>
    <n v="8"/>
    <n v="57"/>
    <n v="65"/>
    <x v="0"/>
    <s v="Night"/>
    <s v="Hot"/>
    <s v="Comfortable"/>
    <x v="0"/>
    <s v="PM Peak"/>
    <s v="Jan"/>
    <s v="2011-Jan"/>
    <s v="High Demand"/>
    <x v="1"/>
  </r>
  <r>
    <n v="660"/>
    <d v="2011-01-30T00:00:00"/>
    <n v="1"/>
    <n v="0"/>
    <n v="1"/>
    <x v="19"/>
    <b v="0"/>
    <n v="0"/>
    <n v="1"/>
    <n v="0.26"/>
    <n v="0.2576"/>
    <n v="0.65"/>
    <n v="0.19400000000000001"/>
    <n v="9"/>
    <n v="46"/>
    <n v="55"/>
    <x v="0"/>
    <s v="Night"/>
    <s v="Hot"/>
    <s v="Comfortable"/>
    <x v="0"/>
    <s v="PM Peak"/>
    <s v="Jan"/>
    <s v="2011-Jan"/>
    <s v="Low Demand"/>
    <x v="1"/>
  </r>
  <r>
    <n v="661"/>
    <d v="2011-01-30T00:00:00"/>
    <n v="1"/>
    <n v="0"/>
    <n v="1"/>
    <x v="20"/>
    <b v="0"/>
    <n v="0"/>
    <n v="2"/>
    <n v="0.26"/>
    <n v="0.2727"/>
    <n v="0.65"/>
    <n v="0.1045"/>
    <n v="3"/>
    <n v="30"/>
    <n v="33"/>
    <x v="0"/>
    <s v="Night"/>
    <s v="Hot"/>
    <s v="Comfortable"/>
    <x v="1"/>
    <s v="Off Peak"/>
    <s v="Jan"/>
    <s v="2011-Jan"/>
    <s v="Low Demand"/>
    <x v="1"/>
  </r>
  <r>
    <n v="662"/>
    <d v="2011-01-30T00:00:00"/>
    <n v="1"/>
    <n v="0"/>
    <n v="1"/>
    <x v="21"/>
    <b v="0"/>
    <n v="0"/>
    <n v="2"/>
    <n v="0.24"/>
    <n v="0.2424"/>
    <n v="0.7"/>
    <n v="0.16420000000000001"/>
    <n v="3"/>
    <n v="25"/>
    <n v="28"/>
    <x v="0"/>
    <s v="Night"/>
    <s v="Hot"/>
    <s v="Comfortable"/>
    <x v="1"/>
    <s v="Off Peak"/>
    <s v="Jan"/>
    <s v="2011-Jan"/>
    <s v="Low Demand"/>
    <x v="1"/>
  </r>
  <r>
    <n v="663"/>
    <d v="2011-01-30T00:00:00"/>
    <n v="1"/>
    <n v="0"/>
    <n v="1"/>
    <x v="22"/>
    <b v="0"/>
    <n v="0"/>
    <n v="2"/>
    <n v="0.24"/>
    <n v="0.2273"/>
    <n v="0.7"/>
    <n v="0.19400000000000001"/>
    <n v="2"/>
    <n v="19"/>
    <n v="21"/>
    <x v="0"/>
    <s v="Night"/>
    <s v="Hot"/>
    <s v="Comfortable"/>
    <x v="1"/>
    <s v="Off Peak"/>
    <s v="Jan"/>
    <s v="2011-Jan"/>
    <s v="Low Demand"/>
    <x v="1"/>
  </r>
  <r>
    <n v="664"/>
    <d v="2011-01-30T00:00:00"/>
    <n v="1"/>
    <n v="0"/>
    <n v="1"/>
    <x v="23"/>
    <b v="0"/>
    <n v="0"/>
    <n v="2"/>
    <n v="0.24"/>
    <n v="0.21210000000000001"/>
    <n v="0.65"/>
    <n v="0.28360000000000002"/>
    <n v="5"/>
    <n v="16"/>
    <n v="21"/>
    <x v="0"/>
    <s v="Night"/>
    <s v="Hot"/>
    <s v="Comfortable"/>
    <x v="1"/>
    <s v="Off Peak"/>
    <s v="Jan"/>
    <s v="2011-Jan"/>
    <s v="Low Demand"/>
    <x v="1"/>
  </r>
  <r>
    <n v="665"/>
    <d v="2011-01-31T00:00:00"/>
    <n v="1"/>
    <n v="0"/>
    <n v="1"/>
    <x v="0"/>
    <b v="0"/>
    <n v="1"/>
    <n v="2"/>
    <n v="0.24"/>
    <n v="0.2273"/>
    <n v="0.65"/>
    <n v="0.22389999999999999"/>
    <n v="1"/>
    <n v="6"/>
    <n v="7"/>
    <x v="1"/>
    <s v="Late Night"/>
    <s v="Hot"/>
    <s v="Comfortable"/>
    <x v="1"/>
    <s v="Off Peak"/>
    <s v="Jan"/>
    <s v="2011-Jan"/>
    <s v="Low Demand"/>
    <x v="2"/>
  </r>
  <r>
    <n v="666"/>
    <d v="2011-01-31T00:00:00"/>
    <n v="1"/>
    <n v="0"/>
    <n v="1"/>
    <x v="1"/>
    <b v="0"/>
    <n v="1"/>
    <n v="1"/>
    <n v="0.22"/>
    <n v="0.21210000000000001"/>
    <n v="0.64"/>
    <n v="0.25369999999999998"/>
    <n v="2"/>
    <n v="5"/>
    <n v="7"/>
    <x v="1"/>
    <s v="Late Night"/>
    <s v="Hot"/>
    <s v="Comfortable"/>
    <x v="0"/>
    <s v="Off Peak"/>
    <s v="Jan"/>
    <s v="2011-Jan"/>
    <s v="Low Demand"/>
    <x v="2"/>
  </r>
  <r>
    <n v="667"/>
    <d v="2011-01-31T00:00:00"/>
    <n v="1"/>
    <n v="0"/>
    <n v="1"/>
    <x v="2"/>
    <b v="0"/>
    <n v="1"/>
    <n v="1"/>
    <n v="0.22"/>
    <n v="0.2273"/>
    <n v="0.64"/>
    <n v="0.19400000000000001"/>
    <n v="0"/>
    <n v="1"/>
    <n v="1"/>
    <x v="1"/>
    <s v="Late Night"/>
    <s v="Hot"/>
    <s v="Comfortable"/>
    <x v="0"/>
    <s v="Off Peak"/>
    <s v="Jan"/>
    <s v="2011-Jan"/>
    <s v="Low Demand"/>
    <x v="2"/>
  </r>
  <r>
    <n v="668"/>
    <d v="2011-01-31T00:00:00"/>
    <n v="1"/>
    <n v="0"/>
    <n v="1"/>
    <x v="3"/>
    <b v="0"/>
    <n v="1"/>
    <n v="1"/>
    <n v="0.22"/>
    <n v="0.2273"/>
    <n v="0.64"/>
    <n v="0.19400000000000001"/>
    <n v="0"/>
    <n v="2"/>
    <n v="2"/>
    <x v="1"/>
    <s v="Late Night"/>
    <s v="Hot"/>
    <s v="Comfortable"/>
    <x v="0"/>
    <s v="Off Peak"/>
    <s v="Jan"/>
    <s v="2011-Jan"/>
    <s v="Low Demand"/>
    <x v="2"/>
  </r>
  <r>
    <n v="669"/>
    <d v="2011-01-31T00:00:00"/>
    <n v="1"/>
    <n v="0"/>
    <n v="1"/>
    <x v="4"/>
    <b v="0"/>
    <n v="1"/>
    <n v="1"/>
    <n v="0.2"/>
    <n v="0.19700000000000001"/>
    <n v="0.59"/>
    <n v="0.22389999999999999"/>
    <n v="0"/>
    <n v="2"/>
    <n v="2"/>
    <x v="1"/>
    <s v="Late Night"/>
    <s v="Mild"/>
    <s v="Comfortable"/>
    <x v="0"/>
    <s v="Off Peak"/>
    <s v="Jan"/>
    <s v="2011-Jan"/>
    <s v="Low Demand"/>
    <x v="2"/>
  </r>
  <r>
    <n v="670"/>
    <d v="2011-01-31T00:00:00"/>
    <n v="1"/>
    <n v="0"/>
    <n v="1"/>
    <x v="5"/>
    <b v="0"/>
    <n v="1"/>
    <n v="1"/>
    <n v="0.18"/>
    <n v="0.16669999999999999"/>
    <n v="0.64"/>
    <n v="0.28360000000000002"/>
    <n v="0"/>
    <n v="8"/>
    <n v="8"/>
    <x v="1"/>
    <s v="Late Night"/>
    <s v="Mild"/>
    <s v="Comfortable"/>
    <x v="0"/>
    <s v="Off Peak"/>
    <s v="Jan"/>
    <s v="2011-Jan"/>
    <s v="Low Demand"/>
    <x v="2"/>
  </r>
  <r>
    <n v="671"/>
    <d v="2011-01-31T00:00:00"/>
    <n v="1"/>
    <n v="0"/>
    <n v="1"/>
    <x v="6"/>
    <b v="0"/>
    <n v="1"/>
    <n v="1"/>
    <n v="0.16"/>
    <n v="0.13639999999999999"/>
    <n v="0.69"/>
    <n v="0.32840000000000003"/>
    <n v="0"/>
    <n v="37"/>
    <n v="37"/>
    <x v="1"/>
    <s v="Morning"/>
    <s v="Mild"/>
    <s v="Comfortable"/>
    <x v="0"/>
    <s v="Off Peak"/>
    <s v="Jan"/>
    <s v="2011-Jan"/>
    <s v="Low Demand"/>
    <x v="2"/>
  </r>
  <r>
    <n v="672"/>
    <d v="2011-01-31T00:00:00"/>
    <n v="1"/>
    <n v="0"/>
    <n v="1"/>
    <x v="7"/>
    <b v="0"/>
    <n v="1"/>
    <n v="2"/>
    <n v="0.16"/>
    <n v="0.13639999999999999"/>
    <n v="0.64"/>
    <n v="0.28360000000000002"/>
    <n v="1"/>
    <n v="71"/>
    <n v="72"/>
    <x v="1"/>
    <s v="Morning"/>
    <s v="Mild"/>
    <s v="Comfortable"/>
    <x v="1"/>
    <s v="AM Peak"/>
    <s v="Jan"/>
    <s v="2011-Jan"/>
    <s v="High Demand"/>
    <x v="2"/>
  </r>
  <r>
    <n v="673"/>
    <d v="2011-01-31T00:00:00"/>
    <n v="1"/>
    <n v="0"/>
    <n v="1"/>
    <x v="8"/>
    <b v="0"/>
    <n v="1"/>
    <n v="2"/>
    <n v="0.16"/>
    <n v="0.13639999999999999"/>
    <n v="0.59"/>
    <n v="0.28360000000000002"/>
    <n v="3"/>
    <n v="182"/>
    <n v="185"/>
    <x v="1"/>
    <s v="Morning"/>
    <s v="Mild"/>
    <s v="Comfortable"/>
    <x v="1"/>
    <s v="AM Peak"/>
    <s v="Jan"/>
    <s v="2011-Jan"/>
    <s v="High Demand"/>
    <x v="2"/>
  </r>
  <r>
    <n v="674"/>
    <d v="2011-01-31T00:00:00"/>
    <n v="1"/>
    <n v="0"/>
    <n v="1"/>
    <x v="9"/>
    <b v="0"/>
    <n v="1"/>
    <n v="2"/>
    <n v="0.16"/>
    <n v="0.13639999999999999"/>
    <n v="0.59"/>
    <n v="0.29849999999999999"/>
    <n v="0"/>
    <n v="112"/>
    <n v="112"/>
    <x v="1"/>
    <s v="Morning"/>
    <s v="Mild"/>
    <s v="Comfortable"/>
    <x v="1"/>
    <s v="AM Peak"/>
    <s v="Jan"/>
    <s v="2011-Jan"/>
    <s v="High Demand"/>
    <x v="2"/>
  </r>
  <r>
    <n v="675"/>
    <d v="2011-01-31T00:00:00"/>
    <n v="1"/>
    <n v="0"/>
    <n v="1"/>
    <x v="10"/>
    <b v="0"/>
    <n v="1"/>
    <n v="2"/>
    <n v="0.16"/>
    <n v="0.1515"/>
    <n v="0.59"/>
    <n v="0.19400000000000001"/>
    <n v="1"/>
    <n v="68"/>
    <n v="69"/>
    <x v="1"/>
    <s v="Morning"/>
    <s v="Mild"/>
    <s v="Comfortable"/>
    <x v="1"/>
    <s v="Off Peak"/>
    <s v="Jan"/>
    <s v="2011-Jan"/>
    <s v="High Demand"/>
    <x v="2"/>
  </r>
  <r>
    <n v="676"/>
    <d v="2011-01-31T00:00:00"/>
    <n v="1"/>
    <n v="0"/>
    <n v="1"/>
    <x v="11"/>
    <b v="0"/>
    <n v="1"/>
    <n v="2"/>
    <n v="0.16"/>
    <n v="0.1515"/>
    <n v="0.59"/>
    <n v="0.19400000000000001"/>
    <n v="2"/>
    <n v="46"/>
    <n v="48"/>
    <x v="1"/>
    <s v="Morning"/>
    <s v="Mild"/>
    <s v="Comfortable"/>
    <x v="1"/>
    <s v="Off Peak"/>
    <s v="Jan"/>
    <s v="2011-Jan"/>
    <s v="Low Demand"/>
    <x v="2"/>
  </r>
  <r>
    <n v="677"/>
    <d v="2011-01-31T00:00:00"/>
    <n v="1"/>
    <n v="0"/>
    <n v="1"/>
    <x v="12"/>
    <b v="0"/>
    <n v="1"/>
    <n v="2"/>
    <n v="0.18"/>
    <n v="0.21210000000000001"/>
    <n v="0.55000000000000004"/>
    <n v="0.1045"/>
    <n v="6"/>
    <n v="62"/>
    <n v="68"/>
    <x v="1"/>
    <s v="Afternoon"/>
    <s v="Mild"/>
    <s v="Comfortable"/>
    <x v="1"/>
    <s v="Off Peak"/>
    <s v="Jan"/>
    <s v="2011-Jan"/>
    <s v="High Demand"/>
    <x v="2"/>
  </r>
  <r>
    <n v="678"/>
    <d v="2011-01-31T00:00:00"/>
    <n v="1"/>
    <n v="0"/>
    <n v="1"/>
    <x v="13"/>
    <b v="0"/>
    <n v="1"/>
    <n v="2"/>
    <n v="0.16"/>
    <n v="0.2273"/>
    <n v="0.59"/>
    <n v="0"/>
    <n v="2"/>
    <n v="52"/>
    <n v="54"/>
    <x v="1"/>
    <s v="Afternoon"/>
    <s v="Mild"/>
    <s v="Comfortable"/>
    <x v="1"/>
    <s v="Off Peak"/>
    <s v="Jan"/>
    <s v="2011-Jan"/>
    <s v="Low Demand"/>
    <x v="2"/>
  </r>
  <r>
    <n v="679"/>
    <d v="2011-01-31T00:00:00"/>
    <n v="1"/>
    <n v="0"/>
    <n v="1"/>
    <x v="14"/>
    <b v="0"/>
    <n v="1"/>
    <n v="2"/>
    <n v="0.18"/>
    <n v="0.19700000000000001"/>
    <n v="0.55000000000000004"/>
    <n v="0.1343"/>
    <n v="1"/>
    <n v="85"/>
    <n v="86"/>
    <x v="1"/>
    <s v="Afternoon"/>
    <s v="Mild"/>
    <s v="Comfortable"/>
    <x v="1"/>
    <s v="Off Peak"/>
    <s v="Jan"/>
    <s v="2011-Jan"/>
    <s v="High Demand"/>
    <x v="2"/>
  </r>
  <r>
    <n v="680"/>
    <d v="2011-01-31T00:00:00"/>
    <n v="1"/>
    <n v="0"/>
    <n v="1"/>
    <x v="15"/>
    <b v="0"/>
    <n v="1"/>
    <n v="2"/>
    <n v="0.16"/>
    <n v="0.18179999999999999"/>
    <n v="0.59"/>
    <n v="0.1343"/>
    <n v="3"/>
    <n v="41"/>
    <n v="44"/>
    <x v="1"/>
    <s v="Afternoon"/>
    <s v="Mild"/>
    <s v="Comfortable"/>
    <x v="1"/>
    <s v="Off Peak"/>
    <s v="Jan"/>
    <s v="2011-Jan"/>
    <s v="Low Demand"/>
    <x v="2"/>
  </r>
  <r>
    <n v="681"/>
    <d v="2011-01-31T00:00:00"/>
    <n v="1"/>
    <n v="0"/>
    <n v="1"/>
    <x v="16"/>
    <b v="0"/>
    <n v="1"/>
    <n v="2"/>
    <n v="0.16"/>
    <n v="0.18179999999999999"/>
    <n v="0.56000000000000005"/>
    <n v="0.19400000000000001"/>
    <n v="3"/>
    <n v="83"/>
    <n v="86"/>
    <x v="1"/>
    <s v="Afternoon"/>
    <s v="Mild"/>
    <s v="Comfortable"/>
    <x v="1"/>
    <s v="Off Peak"/>
    <s v="Jan"/>
    <s v="2011-Jan"/>
    <s v="High Demand"/>
    <x v="2"/>
  </r>
  <r>
    <n v="682"/>
    <d v="2011-01-31T00:00:00"/>
    <n v="1"/>
    <n v="0"/>
    <n v="1"/>
    <x v="17"/>
    <b v="0"/>
    <n v="1"/>
    <n v="2"/>
    <n v="0.16"/>
    <n v="0.1515"/>
    <n v="0.59"/>
    <n v="0.19400000000000001"/>
    <n v="6"/>
    <n v="155"/>
    <n v="161"/>
    <x v="1"/>
    <s v="Night"/>
    <s v="Mild"/>
    <s v="Comfortable"/>
    <x v="1"/>
    <s v="PM Peak"/>
    <s v="Jan"/>
    <s v="2011-Jan"/>
    <s v="High Demand"/>
    <x v="2"/>
  </r>
  <r>
    <n v="683"/>
    <d v="2011-01-31T00:00:00"/>
    <n v="1"/>
    <n v="0"/>
    <n v="1"/>
    <x v="18"/>
    <b v="0"/>
    <n v="1"/>
    <n v="2"/>
    <n v="0.16"/>
    <n v="0.1515"/>
    <n v="0.55000000000000004"/>
    <n v="0.22389999999999999"/>
    <n v="3"/>
    <n v="153"/>
    <n v="156"/>
    <x v="1"/>
    <s v="Night"/>
    <s v="Mild"/>
    <s v="Comfortable"/>
    <x v="1"/>
    <s v="PM Peak"/>
    <s v="Jan"/>
    <s v="2011-Jan"/>
    <s v="High Demand"/>
    <x v="2"/>
  </r>
  <r>
    <n v="684"/>
    <d v="2011-01-31T00:00:00"/>
    <n v="1"/>
    <n v="0"/>
    <n v="1"/>
    <x v="19"/>
    <b v="0"/>
    <n v="1"/>
    <n v="1"/>
    <n v="0.3"/>
    <n v="0.31819999999999998"/>
    <n v="0.61"/>
    <n v="0.1045"/>
    <n v="3"/>
    <n v="108"/>
    <n v="111"/>
    <x v="1"/>
    <s v="Night"/>
    <s v="Hot"/>
    <s v="Comfortable"/>
    <x v="0"/>
    <s v="PM Peak"/>
    <s v="Jan"/>
    <s v="2011-Jan"/>
    <s v="High Demand"/>
    <x v="2"/>
  </r>
  <r>
    <n v="685"/>
    <d v="2011-01-31T00:00:00"/>
    <n v="1"/>
    <n v="0"/>
    <n v="1"/>
    <x v="20"/>
    <b v="0"/>
    <n v="1"/>
    <n v="3"/>
    <n v="0.16"/>
    <n v="0.16669999999999999"/>
    <n v="0.59"/>
    <n v="0.16420000000000001"/>
    <n v="0"/>
    <n v="78"/>
    <n v="78"/>
    <x v="1"/>
    <s v="Night"/>
    <s v="Mild"/>
    <s v="Comfortable"/>
    <x v="2"/>
    <s v="Off Peak"/>
    <s v="Jan"/>
    <s v="2011-Jan"/>
    <s v="High Demand"/>
    <x v="2"/>
  </r>
  <r>
    <n v="686"/>
    <d v="2011-01-31T00:00:00"/>
    <n v="1"/>
    <n v="0"/>
    <n v="1"/>
    <x v="21"/>
    <b v="0"/>
    <n v="1"/>
    <n v="3"/>
    <n v="0.16"/>
    <n v="0.19700000000000001"/>
    <n v="0.59"/>
    <n v="8.9599999999999999E-2"/>
    <n v="3"/>
    <n v="53"/>
    <n v="56"/>
    <x v="1"/>
    <s v="Night"/>
    <s v="Mild"/>
    <s v="Comfortable"/>
    <x v="2"/>
    <s v="Off Peak"/>
    <s v="Jan"/>
    <s v="2011-Jan"/>
    <s v="Low Demand"/>
    <x v="2"/>
  </r>
  <r>
    <n v="687"/>
    <d v="2011-01-31T00:00:00"/>
    <n v="1"/>
    <n v="0"/>
    <n v="1"/>
    <x v="22"/>
    <b v="0"/>
    <n v="1"/>
    <n v="2"/>
    <n v="0.16"/>
    <n v="0.18179999999999999"/>
    <n v="0.59"/>
    <n v="0.1045"/>
    <n v="0"/>
    <n v="34"/>
    <n v="34"/>
    <x v="1"/>
    <s v="Night"/>
    <s v="Mild"/>
    <s v="Comfortable"/>
    <x v="1"/>
    <s v="Off Peak"/>
    <s v="Jan"/>
    <s v="2011-Jan"/>
    <s v="Low Demand"/>
    <x v="2"/>
  </r>
  <r>
    <n v="688"/>
    <d v="2011-01-31T00:00:00"/>
    <n v="1"/>
    <n v="0"/>
    <n v="1"/>
    <x v="23"/>
    <b v="0"/>
    <n v="1"/>
    <n v="2"/>
    <n v="0.16"/>
    <n v="0.19700000000000001"/>
    <n v="0.64"/>
    <n v="8.9599999999999999E-2"/>
    <n v="2"/>
    <n v="15"/>
    <n v="17"/>
    <x v="1"/>
    <s v="Night"/>
    <s v="Mild"/>
    <s v="Comfortable"/>
    <x v="1"/>
    <s v="Off Peak"/>
    <s v="Jan"/>
    <s v="2011-Jan"/>
    <s v="Low Demand"/>
    <x v="2"/>
  </r>
  <r>
    <n v="689"/>
    <d v="2011-02-01T00:00:00"/>
    <n v="1"/>
    <n v="0"/>
    <n v="2"/>
    <x v="0"/>
    <b v="0"/>
    <n v="2"/>
    <n v="2"/>
    <n v="0.16"/>
    <n v="0.18179999999999999"/>
    <n v="0.64"/>
    <n v="0.1045"/>
    <n v="2"/>
    <n v="6"/>
    <n v="8"/>
    <x v="1"/>
    <s v="Late Night"/>
    <s v="Mild"/>
    <s v="Comfortable"/>
    <x v="1"/>
    <s v="Off Peak"/>
    <s v="Feb"/>
    <s v="2011-Feb"/>
    <s v="Low Demand"/>
    <x v="3"/>
  </r>
  <r>
    <n v="690"/>
    <d v="2011-02-01T00:00:00"/>
    <n v="1"/>
    <n v="0"/>
    <n v="2"/>
    <x v="1"/>
    <b v="0"/>
    <n v="2"/>
    <n v="2"/>
    <n v="0.16"/>
    <n v="0.18179999999999999"/>
    <n v="0.69"/>
    <n v="0.1045"/>
    <n v="0"/>
    <n v="3"/>
    <n v="3"/>
    <x v="1"/>
    <s v="Late Night"/>
    <s v="Mild"/>
    <s v="Comfortable"/>
    <x v="1"/>
    <s v="Off Peak"/>
    <s v="Feb"/>
    <s v="2011-Feb"/>
    <s v="Low Demand"/>
    <x v="3"/>
  </r>
  <r>
    <n v="691"/>
    <d v="2011-02-01T00:00:00"/>
    <n v="1"/>
    <n v="0"/>
    <n v="2"/>
    <x v="2"/>
    <b v="0"/>
    <n v="2"/>
    <n v="2"/>
    <n v="0.16"/>
    <n v="0.2273"/>
    <n v="0.69"/>
    <n v="0"/>
    <n v="0"/>
    <n v="2"/>
    <n v="2"/>
    <x v="1"/>
    <s v="Late Night"/>
    <s v="Mild"/>
    <s v="Comfortable"/>
    <x v="1"/>
    <s v="Off Peak"/>
    <s v="Feb"/>
    <s v="2011-Feb"/>
    <s v="Low Demand"/>
    <x v="3"/>
  </r>
  <r>
    <n v="692"/>
    <d v="2011-02-01T00:00:00"/>
    <n v="1"/>
    <n v="0"/>
    <n v="2"/>
    <x v="3"/>
    <b v="0"/>
    <n v="2"/>
    <n v="2"/>
    <n v="0.16"/>
    <n v="0.2273"/>
    <n v="0.69"/>
    <n v="0"/>
    <n v="0"/>
    <n v="2"/>
    <n v="2"/>
    <x v="1"/>
    <s v="Late Night"/>
    <s v="Mild"/>
    <s v="Comfortable"/>
    <x v="1"/>
    <s v="Off Peak"/>
    <s v="Feb"/>
    <s v="2011-Feb"/>
    <s v="Low Demand"/>
    <x v="3"/>
  </r>
  <r>
    <n v="693"/>
    <d v="2011-02-01T00:00:00"/>
    <n v="1"/>
    <n v="0"/>
    <n v="2"/>
    <x v="5"/>
    <b v="0"/>
    <n v="2"/>
    <n v="3"/>
    <n v="0.14000000000000001"/>
    <n v="0.21210000000000001"/>
    <n v="0.93"/>
    <n v="0"/>
    <n v="0"/>
    <n v="3"/>
    <n v="3"/>
    <x v="1"/>
    <s v="Late Night"/>
    <s v="Mild"/>
    <s v="Humid"/>
    <x v="2"/>
    <s v="Off Peak"/>
    <s v="Feb"/>
    <s v="2011-Feb"/>
    <s v="Low Demand"/>
    <x v="3"/>
  </r>
  <r>
    <n v="694"/>
    <d v="2011-02-01T00:00:00"/>
    <n v="1"/>
    <n v="0"/>
    <n v="2"/>
    <x v="6"/>
    <b v="0"/>
    <n v="2"/>
    <n v="3"/>
    <n v="0.14000000000000001"/>
    <n v="0.21210000000000001"/>
    <n v="0.93"/>
    <n v="0"/>
    <n v="0"/>
    <n v="22"/>
    <n v="22"/>
    <x v="1"/>
    <s v="Morning"/>
    <s v="Mild"/>
    <s v="Humid"/>
    <x v="2"/>
    <s v="Off Peak"/>
    <s v="Feb"/>
    <s v="2011-Feb"/>
    <s v="Low Demand"/>
    <x v="3"/>
  </r>
  <r>
    <n v="695"/>
    <d v="2011-02-01T00:00:00"/>
    <n v="1"/>
    <n v="0"/>
    <n v="2"/>
    <x v="7"/>
    <b v="0"/>
    <n v="2"/>
    <n v="3"/>
    <n v="0.16"/>
    <n v="0.2273"/>
    <n v="0.93"/>
    <n v="0"/>
    <n v="0"/>
    <n v="52"/>
    <n v="52"/>
    <x v="1"/>
    <s v="Morning"/>
    <s v="Mild"/>
    <s v="Humid"/>
    <x v="2"/>
    <s v="AM Peak"/>
    <s v="Feb"/>
    <s v="2011-Feb"/>
    <s v="Low Demand"/>
    <x v="3"/>
  </r>
  <r>
    <n v="696"/>
    <d v="2011-02-01T00:00:00"/>
    <n v="1"/>
    <n v="0"/>
    <n v="2"/>
    <x v="8"/>
    <b v="0"/>
    <n v="2"/>
    <n v="3"/>
    <n v="0.16"/>
    <n v="0.2273"/>
    <n v="0.93"/>
    <n v="0"/>
    <n v="3"/>
    <n v="132"/>
    <n v="135"/>
    <x v="1"/>
    <s v="Morning"/>
    <s v="Mild"/>
    <s v="Humid"/>
    <x v="2"/>
    <s v="AM Peak"/>
    <s v="Feb"/>
    <s v="2011-Feb"/>
    <s v="High Demand"/>
    <x v="3"/>
  </r>
  <r>
    <n v="697"/>
    <d v="2011-02-01T00:00:00"/>
    <n v="1"/>
    <n v="0"/>
    <n v="2"/>
    <x v="9"/>
    <b v="0"/>
    <n v="2"/>
    <n v="2"/>
    <n v="0.16"/>
    <n v="0.2273"/>
    <n v="0.93"/>
    <n v="0"/>
    <n v="2"/>
    <n v="114"/>
    <n v="116"/>
    <x v="1"/>
    <s v="Morning"/>
    <s v="Mild"/>
    <s v="Humid"/>
    <x v="1"/>
    <s v="AM Peak"/>
    <s v="Feb"/>
    <s v="2011-Feb"/>
    <s v="High Demand"/>
    <x v="3"/>
  </r>
  <r>
    <n v="698"/>
    <d v="2011-02-01T00:00:00"/>
    <n v="1"/>
    <n v="0"/>
    <n v="2"/>
    <x v="10"/>
    <b v="0"/>
    <n v="2"/>
    <n v="2"/>
    <n v="0.16"/>
    <n v="0.2273"/>
    <n v="0.93"/>
    <n v="0"/>
    <n v="0"/>
    <n v="47"/>
    <n v="47"/>
    <x v="1"/>
    <s v="Morning"/>
    <s v="Mild"/>
    <s v="Humid"/>
    <x v="1"/>
    <s v="Off Peak"/>
    <s v="Feb"/>
    <s v="2011-Feb"/>
    <s v="Low Demand"/>
    <x v="3"/>
  </r>
  <r>
    <n v="699"/>
    <d v="2011-02-01T00:00:00"/>
    <n v="1"/>
    <n v="0"/>
    <n v="2"/>
    <x v="11"/>
    <b v="0"/>
    <n v="2"/>
    <n v="2"/>
    <n v="0.18"/>
    <n v="0.2424"/>
    <n v="0.86"/>
    <n v="0"/>
    <n v="2"/>
    <n v="49"/>
    <n v="51"/>
    <x v="1"/>
    <s v="Morning"/>
    <s v="Mild"/>
    <s v="Humid"/>
    <x v="1"/>
    <s v="Off Peak"/>
    <s v="Feb"/>
    <s v="2011-Feb"/>
    <s v="Low Demand"/>
    <x v="3"/>
  </r>
  <r>
    <n v="700"/>
    <d v="2011-02-01T00:00:00"/>
    <n v="1"/>
    <n v="0"/>
    <n v="2"/>
    <x v="12"/>
    <b v="0"/>
    <n v="2"/>
    <n v="2"/>
    <n v="0.2"/>
    <n v="0.2576"/>
    <n v="0.86"/>
    <n v="0"/>
    <n v="2"/>
    <n v="53"/>
    <n v="55"/>
    <x v="1"/>
    <s v="Afternoon"/>
    <s v="Mild"/>
    <s v="Humid"/>
    <x v="1"/>
    <s v="Off Peak"/>
    <s v="Feb"/>
    <s v="2011-Feb"/>
    <s v="Low Demand"/>
    <x v="3"/>
  </r>
  <r>
    <n v="701"/>
    <d v="2011-02-01T00:00:00"/>
    <n v="1"/>
    <n v="0"/>
    <n v="2"/>
    <x v="13"/>
    <b v="0"/>
    <n v="2"/>
    <n v="2"/>
    <n v="0.2"/>
    <n v="0.2576"/>
    <n v="0.86"/>
    <n v="0"/>
    <n v="3"/>
    <n v="49"/>
    <n v="52"/>
    <x v="1"/>
    <s v="Afternoon"/>
    <s v="Mild"/>
    <s v="Humid"/>
    <x v="1"/>
    <s v="Off Peak"/>
    <s v="Feb"/>
    <s v="2011-Feb"/>
    <s v="Low Demand"/>
    <x v="3"/>
  </r>
  <r>
    <n v="702"/>
    <d v="2011-02-01T00:00:00"/>
    <n v="1"/>
    <n v="0"/>
    <n v="2"/>
    <x v="14"/>
    <b v="0"/>
    <n v="2"/>
    <n v="2"/>
    <n v="0.22"/>
    <n v="0.2576"/>
    <n v="0.8"/>
    <n v="8.9599999999999999E-2"/>
    <n v="5"/>
    <n v="49"/>
    <n v="54"/>
    <x v="1"/>
    <s v="Afternoon"/>
    <s v="Hot"/>
    <s v="Comfortable"/>
    <x v="1"/>
    <s v="Off Peak"/>
    <s v="Feb"/>
    <s v="2011-Feb"/>
    <s v="Low Demand"/>
    <x v="3"/>
  </r>
  <r>
    <n v="703"/>
    <d v="2011-02-01T00:00:00"/>
    <n v="1"/>
    <n v="0"/>
    <n v="2"/>
    <x v="15"/>
    <b v="0"/>
    <n v="2"/>
    <n v="2"/>
    <n v="0.24"/>
    <n v="0.28789999999999999"/>
    <n v="0.75"/>
    <n v="0"/>
    <n v="7"/>
    <n v="45"/>
    <n v="52"/>
    <x v="1"/>
    <s v="Afternoon"/>
    <s v="Hot"/>
    <s v="Comfortable"/>
    <x v="1"/>
    <s v="Off Peak"/>
    <s v="Feb"/>
    <s v="2011-Feb"/>
    <s v="Low Demand"/>
    <x v="3"/>
  </r>
  <r>
    <n v="704"/>
    <d v="2011-02-01T00:00:00"/>
    <n v="1"/>
    <n v="0"/>
    <n v="2"/>
    <x v="16"/>
    <b v="0"/>
    <n v="2"/>
    <n v="2"/>
    <n v="0.24"/>
    <n v="0.2424"/>
    <n v="0.75"/>
    <n v="0.1343"/>
    <n v="3"/>
    <n v="61"/>
    <n v="64"/>
    <x v="1"/>
    <s v="Afternoon"/>
    <s v="Hot"/>
    <s v="Comfortable"/>
    <x v="1"/>
    <s v="Off Peak"/>
    <s v="Feb"/>
    <s v="2011-Feb"/>
    <s v="High Demand"/>
    <x v="3"/>
  </r>
  <r>
    <n v="705"/>
    <d v="2011-02-01T00:00:00"/>
    <n v="1"/>
    <n v="0"/>
    <n v="2"/>
    <x v="17"/>
    <b v="0"/>
    <n v="2"/>
    <n v="2"/>
    <n v="0.24"/>
    <n v="0.28789999999999999"/>
    <n v="0.75"/>
    <n v="0"/>
    <n v="4"/>
    <n v="172"/>
    <n v="176"/>
    <x v="1"/>
    <s v="Night"/>
    <s v="Hot"/>
    <s v="Comfortable"/>
    <x v="1"/>
    <s v="PM Peak"/>
    <s v="Feb"/>
    <s v="2011-Feb"/>
    <s v="High Demand"/>
    <x v="3"/>
  </r>
  <r>
    <n v="706"/>
    <d v="2011-02-01T00:00:00"/>
    <n v="1"/>
    <n v="0"/>
    <n v="2"/>
    <x v="18"/>
    <b v="0"/>
    <n v="2"/>
    <n v="2"/>
    <n v="0.24"/>
    <n v="0.2576"/>
    <n v="0.81"/>
    <n v="0.1045"/>
    <n v="3"/>
    <n v="165"/>
    <n v="168"/>
    <x v="1"/>
    <s v="Night"/>
    <s v="Hot"/>
    <s v="Comfortable"/>
    <x v="1"/>
    <s v="PM Peak"/>
    <s v="Feb"/>
    <s v="2011-Feb"/>
    <s v="High Demand"/>
    <x v="3"/>
  </r>
  <r>
    <n v="707"/>
    <d v="2011-02-01T00:00:00"/>
    <n v="1"/>
    <n v="0"/>
    <n v="2"/>
    <x v="19"/>
    <b v="0"/>
    <n v="2"/>
    <n v="2"/>
    <n v="0.24"/>
    <n v="0.2424"/>
    <n v="0.81"/>
    <n v="0.1343"/>
    <n v="3"/>
    <n v="105"/>
    <n v="108"/>
    <x v="1"/>
    <s v="Night"/>
    <s v="Hot"/>
    <s v="Comfortable"/>
    <x v="1"/>
    <s v="PM Peak"/>
    <s v="Feb"/>
    <s v="2011-Feb"/>
    <s v="High Demand"/>
    <x v="3"/>
  </r>
  <r>
    <n v="708"/>
    <d v="2011-02-01T00:00:00"/>
    <n v="1"/>
    <n v="0"/>
    <n v="2"/>
    <x v="20"/>
    <b v="0"/>
    <n v="2"/>
    <n v="2"/>
    <n v="0.22"/>
    <n v="0.2273"/>
    <n v="0.87"/>
    <n v="0.1343"/>
    <n v="5"/>
    <n v="69"/>
    <n v="74"/>
    <x v="1"/>
    <s v="Night"/>
    <s v="Hot"/>
    <s v="Humid"/>
    <x v="1"/>
    <s v="Off Peak"/>
    <s v="Feb"/>
    <s v="2011-Feb"/>
    <s v="High Demand"/>
    <x v="3"/>
  </r>
  <r>
    <n v="709"/>
    <d v="2011-02-01T00:00:00"/>
    <n v="1"/>
    <n v="0"/>
    <n v="2"/>
    <x v="21"/>
    <b v="0"/>
    <n v="2"/>
    <n v="2"/>
    <n v="0.22"/>
    <n v="0.2273"/>
    <n v="0.87"/>
    <n v="0.1343"/>
    <n v="0"/>
    <n v="64"/>
    <n v="64"/>
    <x v="1"/>
    <s v="Night"/>
    <s v="Hot"/>
    <s v="Humid"/>
    <x v="1"/>
    <s v="Off Peak"/>
    <s v="Feb"/>
    <s v="2011-Feb"/>
    <s v="High Demand"/>
    <x v="3"/>
  </r>
  <r>
    <n v="710"/>
    <d v="2011-02-01T00:00:00"/>
    <n v="1"/>
    <n v="0"/>
    <n v="2"/>
    <x v="22"/>
    <b v="0"/>
    <n v="2"/>
    <n v="2"/>
    <n v="0.22"/>
    <n v="0.2576"/>
    <n v="0.87"/>
    <n v="8.9599999999999999E-2"/>
    <n v="2"/>
    <n v="34"/>
    <n v="36"/>
    <x v="1"/>
    <s v="Night"/>
    <s v="Hot"/>
    <s v="Humid"/>
    <x v="1"/>
    <s v="Off Peak"/>
    <s v="Feb"/>
    <s v="2011-Feb"/>
    <s v="Low Demand"/>
    <x v="3"/>
  </r>
  <r>
    <n v="711"/>
    <d v="2011-02-01T00:00:00"/>
    <n v="1"/>
    <n v="0"/>
    <n v="2"/>
    <x v="23"/>
    <b v="0"/>
    <n v="2"/>
    <n v="3"/>
    <n v="0.2"/>
    <n v="0.19700000000000001"/>
    <n v="0.93"/>
    <n v="0.19400000000000001"/>
    <n v="1"/>
    <n v="15"/>
    <n v="16"/>
    <x v="1"/>
    <s v="Night"/>
    <s v="Mild"/>
    <s v="Humid"/>
    <x v="2"/>
    <s v="Off Peak"/>
    <s v="Feb"/>
    <s v="2011-Feb"/>
    <s v="Low Demand"/>
    <x v="3"/>
  </r>
  <r>
    <n v="712"/>
    <d v="2011-02-02T00:00:00"/>
    <n v="1"/>
    <n v="0"/>
    <n v="2"/>
    <x v="0"/>
    <b v="0"/>
    <n v="3"/>
    <n v="3"/>
    <n v="0.22"/>
    <n v="0.2424"/>
    <n v="0.93"/>
    <n v="0.1045"/>
    <n v="0"/>
    <n v="2"/>
    <n v="2"/>
    <x v="1"/>
    <s v="Late Night"/>
    <s v="Hot"/>
    <s v="Humid"/>
    <x v="2"/>
    <s v="Off Peak"/>
    <s v="Feb"/>
    <s v="2011-Feb"/>
    <s v="Low Demand"/>
    <x v="4"/>
  </r>
  <r>
    <n v="713"/>
    <d v="2011-02-02T00:00:00"/>
    <n v="1"/>
    <n v="0"/>
    <n v="2"/>
    <x v="1"/>
    <b v="0"/>
    <n v="3"/>
    <n v="3"/>
    <n v="0.22"/>
    <n v="0.2273"/>
    <n v="0.93"/>
    <n v="0.19400000000000001"/>
    <n v="0"/>
    <n v="3"/>
    <n v="3"/>
    <x v="1"/>
    <s v="Late Night"/>
    <s v="Hot"/>
    <s v="Humid"/>
    <x v="2"/>
    <s v="Off Peak"/>
    <s v="Feb"/>
    <s v="2011-Feb"/>
    <s v="Low Demand"/>
    <x v="4"/>
  </r>
  <r>
    <n v="714"/>
    <d v="2011-02-02T00:00:00"/>
    <n v="1"/>
    <n v="0"/>
    <n v="2"/>
    <x v="2"/>
    <b v="0"/>
    <n v="3"/>
    <n v="3"/>
    <n v="0.22"/>
    <n v="0.2273"/>
    <n v="0.93"/>
    <n v="0.1343"/>
    <n v="4"/>
    <n v="0"/>
    <n v="4"/>
    <x v="1"/>
    <s v="Late Night"/>
    <s v="Hot"/>
    <s v="Humid"/>
    <x v="2"/>
    <s v="Off Peak"/>
    <s v="Feb"/>
    <s v="2011-Feb"/>
    <s v="Low Demand"/>
    <x v="4"/>
  </r>
  <r>
    <n v="715"/>
    <d v="2011-02-02T00:00:00"/>
    <n v="1"/>
    <n v="0"/>
    <n v="2"/>
    <x v="3"/>
    <b v="0"/>
    <n v="3"/>
    <n v="3"/>
    <n v="0.22"/>
    <n v="0.2273"/>
    <n v="0.93"/>
    <n v="0.1343"/>
    <n v="0"/>
    <n v="1"/>
    <n v="1"/>
    <x v="1"/>
    <s v="Late Night"/>
    <s v="Hot"/>
    <s v="Humid"/>
    <x v="2"/>
    <s v="Off Peak"/>
    <s v="Feb"/>
    <s v="2011-Feb"/>
    <s v="Low Demand"/>
    <x v="4"/>
  </r>
  <r>
    <n v="716"/>
    <d v="2011-02-02T00:00:00"/>
    <n v="1"/>
    <n v="0"/>
    <n v="2"/>
    <x v="4"/>
    <b v="0"/>
    <n v="3"/>
    <n v="3"/>
    <n v="0.22"/>
    <n v="0.21210000000000001"/>
    <n v="0.93"/>
    <n v="0.28360000000000002"/>
    <n v="0"/>
    <n v="1"/>
    <n v="1"/>
    <x v="1"/>
    <s v="Late Night"/>
    <s v="Hot"/>
    <s v="Humid"/>
    <x v="2"/>
    <s v="Off Peak"/>
    <s v="Feb"/>
    <s v="2011-Feb"/>
    <s v="Low Demand"/>
    <x v="4"/>
  </r>
  <r>
    <n v="717"/>
    <d v="2011-02-02T00:00:00"/>
    <n v="1"/>
    <n v="0"/>
    <n v="2"/>
    <x v="5"/>
    <b v="0"/>
    <n v="3"/>
    <n v="3"/>
    <n v="0.22"/>
    <n v="0.2424"/>
    <n v="0.93"/>
    <n v="0.1045"/>
    <n v="0"/>
    <n v="3"/>
    <n v="3"/>
    <x v="1"/>
    <s v="Late Night"/>
    <s v="Hot"/>
    <s v="Humid"/>
    <x v="2"/>
    <s v="Off Peak"/>
    <s v="Feb"/>
    <s v="2011-Feb"/>
    <s v="Low Demand"/>
    <x v="4"/>
  </r>
  <r>
    <n v="718"/>
    <d v="2011-02-02T00:00:00"/>
    <n v="1"/>
    <n v="0"/>
    <n v="2"/>
    <x v="6"/>
    <b v="0"/>
    <n v="3"/>
    <n v="3"/>
    <n v="0.22"/>
    <n v="0.2424"/>
    <n v="0.93"/>
    <n v="0.1045"/>
    <n v="1"/>
    <n v="17"/>
    <n v="18"/>
    <x v="1"/>
    <s v="Morning"/>
    <s v="Hot"/>
    <s v="Humid"/>
    <x v="2"/>
    <s v="Off Peak"/>
    <s v="Feb"/>
    <s v="2011-Feb"/>
    <s v="Low Demand"/>
    <x v="4"/>
  </r>
  <r>
    <n v="719"/>
    <d v="2011-02-02T00:00:00"/>
    <n v="1"/>
    <n v="0"/>
    <n v="2"/>
    <x v="7"/>
    <b v="0"/>
    <n v="3"/>
    <n v="3"/>
    <n v="0.22"/>
    <n v="0.21210000000000001"/>
    <n v="0.93"/>
    <n v="0.22389999999999999"/>
    <n v="1"/>
    <n v="48"/>
    <n v="49"/>
    <x v="1"/>
    <s v="Morning"/>
    <s v="Hot"/>
    <s v="Humid"/>
    <x v="2"/>
    <s v="AM Peak"/>
    <s v="Feb"/>
    <s v="2011-Feb"/>
    <s v="Low Demand"/>
    <x v="4"/>
  </r>
  <r>
    <n v="720"/>
    <d v="2011-02-02T00:00:00"/>
    <n v="1"/>
    <n v="0"/>
    <n v="2"/>
    <x v="8"/>
    <b v="0"/>
    <n v="3"/>
    <n v="3"/>
    <n v="0.22"/>
    <n v="0.21210000000000001"/>
    <n v="0.93"/>
    <n v="0.22389999999999999"/>
    <n v="1"/>
    <n v="154"/>
    <n v="155"/>
    <x v="1"/>
    <s v="Morning"/>
    <s v="Hot"/>
    <s v="Humid"/>
    <x v="2"/>
    <s v="AM Peak"/>
    <s v="Feb"/>
    <s v="2011-Feb"/>
    <s v="High Demand"/>
    <x v="4"/>
  </r>
  <r>
    <n v="721"/>
    <d v="2011-02-02T00:00:00"/>
    <n v="1"/>
    <n v="0"/>
    <n v="2"/>
    <x v="9"/>
    <b v="0"/>
    <n v="3"/>
    <n v="2"/>
    <n v="0.24"/>
    <n v="0.2576"/>
    <n v="0.93"/>
    <n v="8.9599999999999999E-2"/>
    <n v="4"/>
    <n v="119"/>
    <n v="123"/>
    <x v="1"/>
    <s v="Morning"/>
    <s v="Hot"/>
    <s v="Humid"/>
    <x v="1"/>
    <s v="AM Peak"/>
    <s v="Feb"/>
    <s v="2011-Feb"/>
    <s v="High Demand"/>
    <x v="4"/>
  </r>
  <r>
    <n v="722"/>
    <d v="2011-02-02T00:00:00"/>
    <n v="1"/>
    <n v="0"/>
    <n v="2"/>
    <x v="10"/>
    <b v="0"/>
    <n v="3"/>
    <n v="2"/>
    <n v="0.22"/>
    <n v="0.2727"/>
    <n v="1"/>
    <n v="0"/>
    <n v="2"/>
    <n v="59"/>
    <n v="61"/>
    <x v="1"/>
    <s v="Morning"/>
    <s v="Hot"/>
    <s v="Humid"/>
    <x v="1"/>
    <s v="Off Peak"/>
    <s v="Feb"/>
    <s v="2011-Feb"/>
    <s v="High Demand"/>
    <x v="4"/>
  </r>
  <r>
    <n v="723"/>
    <d v="2011-02-02T00:00:00"/>
    <n v="1"/>
    <n v="0"/>
    <n v="2"/>
    <x v="11"/>
    <b v="0"/>
    <n v="3"/>
    <n v="2"/>
    <n v="0.24"/>
    <n v="0.2273"/>
    <n v="0.93"/>
    <n v="0.19400000000000001"/>
    <n v="5"/>
    <n v="47"/>
    <n v="52"/>
    <x v="1"/>
    <s v="Morning"/>
    <s v="Hot"/>
    <s v="Humid"/>
    <x v="1"/>
    <s v="Off Peak"/>
    <s v="Feb"/>
    <s v="2011-Feb"/>
    <s v="Low Demand"/>
    <x v="4"/>
  </r>
  <r>
    <n v="724"/>
    <d v="2011-02-02T00:00:00"/>
    <n v="1"/>
    <n v="0"/>
    <n v="2"/>
    <x v="12"/>
    <b v="0"/>
    <n v="3"/>
    <n v="2"/>
    <n v="0.24"/>
    <n v="0.2273"/>
    <n v="0.93"/>
    <n v="0.22389999999999999"/>
    <n v="3"/>
    <n v="61"/>
    <n v="64"/>
    <x v="1"/>
    <s v="Afternoon"/>
    <s v="Hot"/>
    <s v="Humid"/>
    <x v="1"/>
    <s v="Off Peak"/>
    <s v="Feb"/>
    <s v="2011-Feb"/>
    <s v="High Demand"/>
    <x v="4"/>
  </r>
  <r>
    <n v="725"/>
    <d v="2011-02-02T00:00:00"/>
    <n v="1"/>
    <n v="0"/>
    <n v="2"/>
    <x v="13"/>
    <b v="0"/>
    <n v="3"/>
    <n v="1"/>
    <n v="0.34"/>
    <n v="0.33329999999999999"/>
    <n v="0.93"/>
    <n v="0.16420000000000001"/>
    <n v="1"/>
    <n v="74"/>
    <n v="75"/>
    <x v="1"/>
    <s v="Afternoon"/>
    <s v="Hot"/>
    <s v="Humid"/>
    <x v="0"/>
    <s v="Off Peak"/>
    <s v="Feb"/>
    <s v="2011-Feb"/>
    <s v="High Demand"/>
    <x v="4"/>
  </r>
  <r>
    <n v="726"/>
    <d v="2011-02-02T00:00:00"/>
    <n v="1"/>
    <n v="0"/>
    <n v="2"/>
    <x v="14"/>
    <b v="0"/>
    <n v="3"/>
    <n v="1"/>
    <n v="0.38"/>
    <n v="0.39389999999999997"/>
    <n v="0.82"/>
    <n v="0.3881"/>
    <n v="2"/>
    <n v="61"/>
    <n v="63"/>
    <x v="1"/>
    <s v="Afternoon"/>
    <s v="Hot"/>
    <s v="Comfortable"/>
    <x v="0"/>
    <s v="Off Peak"/>
    <s v="Feb"/>
    <s v="2011-Feb"/>
    <s v="High Demand"/>
    <x v="4"/>
  </r>
  <r>
    <n v="727"/>
    <d v="2011-02-02T00:00:00"/>
    <n v="1"/>
    <n v="0"/>
    <n v="2"/>
    <x v="15"/>
    <b v="0"/>
    <n v="3"/>
    <n v="1"/>
    <n v="0.38"/>
    <n v="0.39389999999999997"/>
    <n v="0.76"/>
    <n v="0.32840000000000003"/>
    <n v="10"/>
    <n v="66"/>
    <n v="76"/>
    <x v="1"/>
    <s v="Afternoon"/>
    <s v="Hot"/>
    <s v="Comfortable"/>
    <x v="0"/>
    <s v="Off Peak"/>
    <s v="Feb"/>
    <s v="2011-Feb"/>
    <s v="High Demand"/>
    <x v="4"/>
  </r>
  <r>
    <n v="728"/>
    <d v="2011-02-02T00:00:00"/>
    <n v="1"/>
    <n v="0"/>
    <n v="2"/>
    <x v="16"/>
    <b v="0"/>
    <n v="3"/>
    <n v="1"/>
    <n v="0.36"/>
    <n v="0.33329999999999999"/>
    <n v="0.71"/>
    <n v="0.29849999999999999"/>
    <n v="8"/>
    <n v="95"/>
    <n v="103"/>
    <x v="1"/>
    <s v="Afternoon"/>
    <s v="Hot"/>
    <s v="Comfortable"/>
    <x v="0"/>
    <s v="Off Peak"/>
    <s v="Feb"/>
    <s v="2011-Feb"/>
    <s v="High Demand"/>
    <x v="4"/>
  </r>
  <r>
    <n v="729"/>
    <d v="2011-02-02T00:00:00"/>
    <n v="1"/>
    <n v="0"/>
    <n v="2"/>
    <x v="17"/>
    <b v="0"/>
    <n v="3"/>
    <n v="1"/>
    <n v="0.36"/>
    <n v="0.31819999999999998"/>
    <n v="0.53"/>
    <n v="0.52239999999999998"/>
    <n v="7"/>
    <n v="183"/>
    <n v="190"/>
    <x v="1"/>
    <s v="Night"/>
    <s v="Hot"/>
    <s v="Comfortable"/>
    <x v="0"/>
    <s v="PM Peak"/>
    <s v="Feb"/>
    <s v="2011-Feb"/>
    <s v="High Demand"/>
    <x v="4"/>
  </r>
  <r>
    <n v="730"/>
    <d v="2011-02-02T00:00:00"/>
    <n v="1"/>
    <n v="0"/>
    <n v="2"/>
    <x v="18"/>
    <b v="0"/>
    <n v="3"/>
    <n v="1"/>
    <n v="0.34"/>
    <n v="0.28789999999999999"/>
    <n v="0.42"/>
    <n v="0.55220000000000002"/>
    <n v="7"/>
    <n v="175"/>
    <n v="182"/>
    <x v="1"/>
    <s v="Night"/>
    <s v="Hot"/>
    <s v="Comfortable"/>
    <x v="0"/>
    <s v="PM Peak"/>
    <s v="Feb"/>
    <s v="2011-Feb"/>
    <s v="High Demand"/>
    <x v="4"/>
  </r>
  <r>
    <n v="731"/>
    <d v="2011-02-02T00:00:00"/>
    <n v="1"/>
    <n v="0"/>
    <n v="2"/>
    <x v="19"/>
    <b v="0"/>
    <n v="3"/>
    <n v="1"/>
    <n v="0.28000000000000003"/>
    <n v="0.2424"/>
    <n v="0.45"/>
    <n v="0.49249999999999999"/>
    <n v="3"/>
    <n v="88"/>
    <n v="91"/>
    <x v="1"/>
    <s v="Night"/>
    <s v="Hot"/>
    <s v="Comfortable"/>
    <x v="0"/>
    <s v="PM Peak"/>
    <s v="Feb"/>
    <s v="2011-Feb"/>
    <s v="High Demand"/>
    <x v="4"/>
  </r>
  <r>
    <n v="732"/>
    <d v="2011-02-02T00:00:00"/>
    <n v="1"/>
    <n v="0"/>
    <n v="2"/>
    <x v="20"/>
    <b v="0"/>
    <n v="3"/>
    <n v="1"/>
    <n v="0.24"/>
    <n v="0.19700000000000001"/>
    <n v="0.48"/>
    <n v="0.55220000000000002"/>
    <n v="4"/>
    <n v="71"/>
    <n v="75"/>
    <x v="1"/>
    <s v="Night"/>
    <s v="Hot"/>
    <s v="Comfortable"/>
    <x v="0"/>
    <s v="Off Peak"/>
    <s v="Feb"/>
    <s v="2011-Feb"/>
    <s v="High Demand"/>
    <x v="4"/>
  </r>
  <r>
    <n v="733"/>
    <d v="2011-02-02T00:00:00"/>
    <n v="1"/>
    <n v="0"/>
    <n v="2"/>
    <x v="21"/>
    <b v="0"/>
    <n v="3"/>
    <n v="1"/>
    <n v="0.22"/>
    <n v="0.19700000000000001"/>
    <n v="0.47"/>
    <n v="0.32840000000000003"/>
    <n v="1"/>
    <n v="62"/>
    <n v="63"/>
    <x v="1"/>
    <s v="Night"/>
    <s v="Hot"/>
    <s v="Comfortable"/>
    <x v="0"/>
    <s v="Off Peak"/>
    <s v="Feb"/>
    <s v="2011-Feb"/>
    <s v="High Demand"/>
    <x v="4"/>
  </r>
  <r>
    <n v="734"/>
    <d v="2011-02-02T00:00:00"/>
    <n v="1"/>
    <n v="0"/>
    <n v="2"/>
    <x v="22"/>
    <b v="0"/>
    <n v="3"/>
    <n v="1"/>
    <n v="0.22"/>
    <n v="0.21210000000000001"/>
    <n v="0.44"/>
    <n v="0.25369999999999998"/>
    <n v="5"/>
    <n v="35"/>
    <n v="40"/>
    <x v="1"/>
    <s v="Night"/>
    <s v="Hot"/>
    <s v="Comfortable"/>
    <x v="0"/>
    <s v="Off Peak"/>
    <s v="Feb"/>
    <s v="2011-Feb"/>
    <s v="Low Demand"/>
    <x v="4"/>
  </r>
  <r>
    <n v="735"/>
    <d v="2011-02-02T00:00:00"/>
    <n v="1"/>
    <n v="0"/>
    <n v="2"/>
    <x v="23"/>
    <b v="0"/>
    <n v="3"/>
    <n v="1"/>
    <n v="0.2"/>
    <n v="0.16669999999999999"/>
    <n v="0.44"/>
    <n v="0.44779999999999998"/>
    <n v="3"/>
    <n v="29"/>
    <n v="32"/>
    <x v="1"/>
    <s v="Night"/>
    <s v="Mild"/>
    <s v="Comfortable"/>
    <x v="0"/>
    <s v="Off Peak"/>
    <s v="Feb"/>
    <s v="2011-Feb"/>
    <s v="Low Demand"/>
    <x v="4"/>
  </r>
  <r>
    <n v="736"/>
    <d v="2011-02-03T00:00:00"/>
    <n v="1"/>
    <n v="0"/>
    <n v="2"/>
    <x v="0"/>
    <b v="0"/>
    <n v="4"/>
    <n v="1"/>
    <n v="0.2"/>
    <n v="0.16669999999999999"/>
    <n v="0.4"/>
    <n v="0.44779999999999998"/>
    <n v="1"/>
    <n v="11"/>
    <n v="12"/>
    <x v="1"/>
    <s v="Late Night"/>
    <s v="Mild"/>
    <s v="Comfortable"/>
    <x v="0"/>
    <s v="Off Peak"/>
    <s v="Feb"/>
    <s v="2011-Feb"/>
    <s v="Low Demand"/>
    <x v="5"/>
  </r>
  <r>
    <n v="737"/>
    <d v="2011-02-03T00:00:00"/>
    <n v="1"/>
    <n v="0"/>
    <n v="2"/>
    <x v="1"/>
    <b v="0"/>
    <n v="4"/>
    <n v="1"/>
    <n v="0.2"/>
    <n v="0.1515"/>
    <n v="0.44"/>
    <n v="0.52239999999999998"/>
    <n v="0"/>
    <n v="5"/>
    <n v="5"/>
    <x v="1"/>
    <s v="Late Night"/>
    <s v="Mild"/>
    <s v="Comfortable"/>
    <x v="0"/>
    <s v="Off Peak"/>
    <s v="Feb"/>
    <s v="2011-Feb"/>
    <s v="Low Demand"/>
    <x v="5"/>
  </r>
  <r>
    <n v="738"/>
    <d v="2011-02-03T00:00:00"/>
    <n v="1"/>
    <n v="0"/>
    <n v="2"/>
    <x v="2"/>
    <b v="0"/>
    <n v="4"/>
    <n v="1"/>
    <n v="0.18"/>
    <n v="0.16669999999999999"/>
    <n v="0.43"/>
    <n v="0.25369999999999998"/>
    <n v="0"/>
    <n v="2"/>
    <n v="2"/>
    <x v="1"/>
    <s v="Late Night"/>
    <s v="Mild"/>
    <s v="Comfortable"/>
    <x v="0"/>
    <s v="Off Peak"/>
    <s v="Feb"/>
    <s v="2011-Feb"/>
    <s v="Low Demand"/>
    <x v="5"/>
  </r>
  <r>
    <n v="739"/>
    <d v="2011-02-03T00:00:00"/>
    <n v="1"/>
    <n v="0"/>
    <n v="2"/>
    <x v="3"/>
    <b v="0"/>
    <n v="4"/>
    <n v="1"/>
    <n v="0.18"/>
    <n v="0.16669999999999999"/>
    <n v="0.43"/>
    <n v="0.25369999999999998"/>
    <n v="0"/>
    <n v="1"/>
    <n v="1"/>
    <x v="1"/>
    <s v="Late Night"/>
    <s v="Mild"/>
    <s v="Comfortable"/>
    <x v="0"/>
    <s v="Off Peak"/>
    <s v="Feb"/>
    <s v="2011-Feb"/>
    <s v="Low Demand"/>
    <x v="5"/>
  </r>
  <r>
    <n v="740"/>
    <d v="2011-02-03T00:00:00"/>
    <n v="1"/>
    <n v="0"/>
    <n v="2"/>
    <x v="5"/>
    <b v="0"/>
    <n v="4"/>
    <n v="1"/>
    <n v="0.16"/>
    <n v="0.13639999999999999"/>
    <n v="0.5"/>
    <n v="0.29849999999999999"/>
    <n v="0"/>
    <n v="2"/>
    <n v="2"/>
    <x v="1"/>
    <s v="Late Night"/>
    <s v="Mild"/>
    <s v="Comfortable"/>
    <x v="0"/>
    <s v="Off Peak"/>
    <s v="Feb"/>
    <s v="2011-Feb"/>
    <s v="Low Demand"/>
    <x v="5"/>
  </r>
  <r>
    <n v="741"/>
    <d v="2011-02-03T00:00:00"/>
    <n v="1"/>
    <n v="0"/>
    <n v="2"/>
    <x v="6"/>
    <b v="0"/>
    <n v="4"/>
    <n v="1"/>
    <n v="0.16"/>
    <n v="0.13639999999999999"/>
    <n v="0.43"/>
    <n v="0.35820000000000002"/>
    <n v="0"/>
    <n v="39"/>
    <n v="39"/>
    <x v="1"/>
    <s v="Morning"/>
    <s v="Mild"/>
    <s v="Comfortable"/>
    <x v="0"/>
    <s v="Off Peak"/>
    <s v="Feb"/>
    <s v="2011-Feb"/>
    <s v="Low Demand"/>
    <x v="5"/>
  </r>
  <r>
    <n v="742"/>
    <d v="2011-02-03T00:00:00"/>
    <n v="1"/>
    <n v="0"/>
    <n v="2"/>
    <x v="7"/>
    <b v="0"/>
    <n v="4"/>
    <n v="1"/>
    <n v="0.14000000000000001"/>
    <n v="0.1212"/>
    <n v="0.5"/>
    <n v="0.32840000000000003"/>
    <n v="1"/>
    <n v="86"/>
    <n v="87"/>
    <x v="1"/>
    <s v="Morning"/>
    <s v="Mild"/>
    <s v="Comfortable"/>
    <x v="0"/>
    <s v="AM Peak"/>
    <s v="Feb"/>
    <s v="2011-Feb"/>
    <s v="High Demand"/>
    <x v="5"/>
  </r>
  <r>
    <n v="743"/>
    <d v="2011-02-03T00:00:00"/>
    <n v="1"/>
    <n v="0"/>
    <n v="2"/>
    <x v="8"/>
    <b v="0"/>
    <n v="4"/>
    <n v="1"/>
    <n v="0.14000000000000001"/>
    <n v="0.1212"/>
    <n v="0.5"/>
    <n v="0.35820000000000002"/>
    <n v="4"/>
    <n v="184"/>
    <n v="188"/>
    <x v="1"/>
    <s v="Morning"/>
    <s v="Mild"/>
    <s v="Comfortable"/>
    <x v="0"/>
    <s v="AM Peak"/>
    <s v="Feb"/>
    <s v="2011-Feb"/>
    <s v="High Demand"/>
    <x v="5"/>
  </r>
  <r>
    <n v="744"/>
    <d v="2011-02-03T00:00:00"/>
    <n v="1"/>
    <n v="0"/>
    <n v="2"/>
    <x v="9"/>
    <b v="0"/>
    <n v="4"/>
    <n v="1"/>
    <n v="0.16"/>
    <n v="0.13639999999999999"/>
    <n v="0.47"/>
    <n v="0.29849999999999999"/>
    <n v="6"/>
    <n v="127"/>
    <n v="133"/>
    <x v="1"/>
    <s v="Morning"/>
    <s v="Mild"/>
    <s v="Comfortable"/>
    <x v="0"/>
    <s v="AM Peak"/>
    <s v="Feb"/>
    <s v="2011-Feb"/>
    <s v="High Demand"/>
    <x v="5"/>
  </r>
  <r>
    <n v="745"/>
    <d v="2011-02-03T00:00:00"/>
    <n v="1"/>
    <n v="0"/>
    <n v="2"/>
    <x v="10"/>
    <b v="0"/>
    <n v="4"/>
    <n v="1"/>
    <n v="0.18"/>
    <n v="0.1515"/>
    <n v="0.43"/>
    <n v="0.32840000000000003"/>
    <n v="2"/>
    <n v="50"/>
    <n v="52"/>
    <x v="1"/>
    <s v="Morning"/>
    <s v="Mild"/>
    <s v="Comfortable"/>
    <x v="0"/>
    <s v="Off Peak"/>
    <s v="Feb"/>
    <s v="2011-Feb"/>
    <s v="Low Demand"/>
    <x v="5"/>
  </r>
  <r>
    <n v="746"/>
    <d v="2011-02-03T00:00:00"/>
    <n v="1"/>
    <n v="0"/>
    <n v="2"/>
    <x v="11"/>
    <b v="0"/>
    <n v="4"/>
    <n v="1"/>
    <n v="0.18"/>
    <n v="0.13639999999999999"/>
    <n v="0.43"/>
    <n v="0.44779999999999998"/>
    <n v="9"/>
    <n v="55"/>
    <n v="64"/>
    <x v="1"/>
    <s v="Morning"/>
    <s v="Mild"/>
    <s v="Comfortable"/>
    <x v="0"/>
    <s v="Off Peak"/>
    <s v="Feb"/>
    <s v="2011-Feb"/>
    <s v="High Demand"/>
    <x v="5"/>
  </r>
  <r>
    <n v="747"/>
    <d v="2011-02-03T00:00:00"/>
    <n v="1"/>
    <n v="0"/>
    <n v="2"/>
    <x v="12"/>
    <b v="0"/>
    <n v="4"/>
    <n v="1"/>
    <n v="0.2"/>
    <n v="0.18179999999999999"/>
    <n v="0.4"/>
    <n v="0.35820000000000002"/>
    <n v="2"/>
    <n v="67"/>
    <n v="69"/>
    <x v="1"/>
    <s v="Afternoon"/>
    <s v="Mild"/>
    <s v="Comfortable"/>
    <x v="0"/>
    <s v="Off Peak"/>
    <s v="Feb"/>
    <s v="2011-Feb"/>
    <s v="High Demand"/>
    <x v="5"/>
  </r>
  <r>
    <n v="748"/>
    <d v="2011-02-03T00:00:00"/>
    <n v="1"/>
    <n v="0"/>
    <n v="2"/>
    <x v="13"/>
    <b v="0"/>
    <n v="4"/>
    <n v="1"/>
    <n v="0.2"/>
    <n v="0.16669999999999999"/>
    <n v="0.4"/>
    <n v="0.41789999999999999"/>
    <n v="4"/>
    <n v="47"/>
    <n v="51"/>
    <x v="1"/>
    <s v="Afternoon"/>
    <s v="Mild"/>
    <s v="Comfortable"/>
    <x v="0"/>
    <s v="Off Peak"/>
    <s v="Feb"/>
    <s v="2011-Feb"/>
    <s v="Low Demand"/>
    <x v="5"/>
  </r>
  <r>
    <n v="749"/>
    <d v="2011-02-03T00:00:00"/>
    <n v="1"/>
    <n v="0"/>
    <n v="2"/>
    <x v="14"/>
    <b v="0"/>
    <n v="4"/>
    <n v="1"/>
    <n v="0.22"/>
    <n v="0.19700000000000001"/>
    <n v="0.37"/>
    <n v="0.3881"/>
    <n v="4"/>
    <n v="43"/>
    <n v="47"/>
    <x v="1"/>
    <s v="Afternoon"/>
    <s v="Hot"/>
    <s v="Comfortable"/>
    <x v="0"/>
    <s v="Off Peak"/>
    <s v="Feb"/>
    <s v="2011-Feb"/>
    <s v="Low Demand"/>
    <x v="5"/>
  </r>
  <r>
    <n v="750"/>
    <d v="2011-02-03T00:00:00"/>
    <n v="1"/>
    <n v="0"/>
    <n v="2"/>
    <x v="15"/>
    <b v="0"/>
    <n v="4"/>
    <n v="1"/>
    <n v="0.22"/>
    <n v="0.19700000000000001"/>
    <n v="0.37"/>
    <n v="0.32840000000000003"/>
    <n v="4"/>
    <n v="56"/>
    <n v="60"/>
    <x v="1"/>
    <s v="Afternoon"/>
    <s v="Hot"/>
    <s v="Comfortable"/>
    <x v="0"/>
    <s v="Off Peak"/>
    <s v="Feb"/>
    <s v="2011-Feb"/>
    <s v="High Demand"/>
    <x v="5"/>
  </r>
  <r>
    <n v="751"/>
    <d v="2011-02-03T00:00:00"/>
    <n v="1"/>
    <n v="0"/>
    <n v="2"/>
    <x v="16"/>
    <b v="0"/>
    <n v="4"/>
    <n v="1"/>
    <n v="0.22"/>
    <n v="0.21210000000000001"/>
    <n v="0.37"/>
    <n v="0.25369999999999998"/>
    <n v="5"/>
    <n v="73"/>
    <n v="78"/>
    <x v="1"/>
    <s v="Afternoon"/>
    <s v="Hot"/>
    <s v="Comfortable"/>
    <x v="0"/>
    <s v="Off Peak"/>
    <s v="Feb"/>
    <s v="2011-Feb"/>
    <s v="High Demand"/>
    <x v="5"/>
  </r>
  <r>
    <n v="752"/>
    <d v="2011-02-03T00:00:00"/>
    <n v="1"/>
    <n v="0"/>
    <n v="2"/>
    <x v="17"/>
    <b v="0"/>
    <n v="4"/>
    <n v="1"/>
    <n v="0.2"/>
    <n v="0.19700000000000001"/>
    <n v="0.4"/>
    <n v="0.19400000000000001"/>
    <n v="5"/>
    <n v="170"/>
    <n v="175"/>
    <x v="1"/>
    <s v="Night"/>
    <s v="Mild"/>
    <s v="Comfortable"/>
    <x v="0"/>
    <s v="PM Peak"/>
    <s v="Feb"/>
    <s v="2011-Feb"/>
    <s v="High Demand"/>
    <x v="5"/>
  </r>
  <r>
    <n v="753"/>
    <d v="2011-02-03T00:00:00"/>
    <n v="1"/>
    <n v="0"/>
    <n v="2"/>
    <x v="18"/>
    <b v="0"/>
    <n v="4"/>
    <n v="1"/>
    <n v="0.2"/>
    <n v="0.21210000000000001"/>
    <n v="0.4"/>
    <n v="0.16420000000000001"/>
    <n v="2"/>
    <n v="145"/>
    <n v="147"/>
    <x v="1"/>
    <s v="Night"/>
    <s v="Mild"/>
    <s v="Comfortable"/>
    <x v="0"/>
    <s v="PM Peak"/>
    <s v="Feb"/>
    <s v="2011-Feb"/>
    <s v="High Demand"/>
    <x v="5"/>
  </r>
  <r>
    <n v="754"/>
    <d v="2011-02-03T00:00:00"/>
    <n v="1"/>
    <n v="0"/>
    <n v="2"/>
    <x v="19"/>
    <b v="0"/>
    <n v="4"/>
    <n v="1"/>
    <n v="0.2"/>
    <n v="0.2576"/>
    <n v="0.4"/>
    <n v="0"/>
    <n v="4"/>
    <n v="92"/>
    <n v="96"/>
    <x v="1"/>
    <s v="Night"/>
    <s v="Mild"/>
    <s v="Comfortable"/>
    <x v="0"/>
    <s v="PM Peak"/>
    <s v="Feb"/>
    <s v="2011-Feb"/>
    <s v="High Demand"/>
    <x v="5"/>
  </r>
  <r>
    <n v="755"/>
    <d v="2011-02-03T00:00:00"/>
    <n v="1"/>
    <n v="0"/>
    <n v="2"/>
    <x v="20"/>
    <b v="0"/>
    <n v="4"/>
    <n v="1"/>
    <n v="0.2"/>
    <n v="0.2273"/>
    <n v="0.47"/>
    <n v="8.9599999999999999E-2"/>
    <n v="1"/>
    <n v="108"/>
    <n v="109"/>
    <x v="1"/>
    <s v="Night"/>
    <s v="Mild"/>
    <s v="Comfortable"/>
    <x v="0"/>
    <s v="Off Peak"/>
    <s v="Feb"/>
    <s v="2011-Feb"/>
    <s v="High Demand"/>
    <x v="5"/>
  </r>
  <r>
    <n v="756"/>
    <d v="2011-02-03T00:00:00"/>
    <n v="1"/>
    <n v="0"/>
    <n v="2"/>
    <x v="21"/>
    <b v="0"/>
    <n v="4"/>
    <n v="1"/>
    <n v="0.18"/>
    <n v="0.21210000000000001"/>
    <n v="0.55000000000000004"/>
    <n v="0.1045"/>
    <n v="1"/>
    <n v="53"/>
    <n v="54"/>
    <x v="1"/>
    <s v="Night"/>
    <s v="Mild"/>
    <s v="Comfortable"/>
    <x v="0"/>
    <s v="Off Peak"/>
    <s v="Feb"/>
    <s v="2011-Feb"/>
    <s v="Low Demand"/>
    <x v="5"/>
  </r>
  <r>
    <n v="757"/>
    <d v="2011-02-03T00:00:00"/>
    <n v="1"/>
    <n v="0"/>
    <n v="2"/>
    <x v="22"/>
    <b v="0"/>
    <n v="4"/>
    <n v="1"/>
    <n v="0.18"/>
    <n v="0.21210000000000001"/>
    <n v="0.51"/>
    <n v="8.9599999999999999E-2"/>
    <n v="2"/>
    <n v="39"/>
    <n v="41"/>
    <x v="1"/>
    <s v="Night"/>
    <s v="Mild"/>
    <s v="Comfortable"/>
    <x v="0"/>
    <s v="Off Peak"/>
    <s v="Feb"/>
    <s v="2011-Feb"/>
    <s v="Low Demand"/>
    <x v="5"/>
  </r>
  <r>
    <n v="758"/>
    <d v="2011-02-03T00:00:00"/>
    <n v="1"/>
    <n v="0"/>
    <n v="2"/>
    <x v="23"/>
    <b v="0"/>
    <n v="4"/>
    <n v="1"/>
    <n v="0.2"/>
    <n v="0.2273"/>
    <n v="0.47"/>
    <n v="0.1045"/>
    <n v="4"/>
    <n v="34"/>
    <n v="38"/>
    <x v="1"/>
    <s v="Night"/>
    <s v="Mild"/>
    <s v="Comfortable"/>
    <x v="0"/>
    <s v="Off Peak"/>
    <s v="Feb"/>
    <s v="2011-Feb"/>
    <s v="Low Demand"/>
    <x v="5"/>
  </r>
  <r>
    <n v="759"/>
    <d v="2011-02-04T00:00:00"/>
    <n v="1"/>
    <n v="0"/>
    <n v="2"/>
    <x v="0"/>
    <b v="0"/>
    <n v="5"/>
    <n v="2"/>
    <n v="0.2"/>
    <n v="0.2576"/>
    <n v="0.44"/>
    <n v="0"/>
    <n v="3"/>
    <n v="10"/>
    <n v="13"/>
    <x v="1"/>
    <s v="Late Night"/>
    <s v="Mild"/>
    <s v="Comfortable"/>
    <x v="1"/>
    <s v="Off Peak"/>
    <s v="Feb"/>
    <s v="2011-Feb"/>
    <s v="Low Demand"/>
    <x v="6"/>
  </r>
  <r>
    <n v="760"/>
    <d v="2011-02-04T00:00:00"/>
    <n v="1"/>
    <n v="0"/>
    <n v="2"/>
    <x v="1"/>
    <b v="0"/>
    <n v="5"/>
    <n v="2"/>
    <n v="0.16"/>
    <n v="0.2273"/>
    <n v="0.59"/>
    <n v="0"/>
    <n v="0"/>
    <n v="7"/>
    <n v="7"/>
    <x v="1"/>
    <s v="Late Night"/>
    <s v="Mild"/>
    <s v="Comfortable"/>
    <x v="1"/>
    <s v="Off Peak"/>
    <s v="Feb"/>
    <s v="2011-Feb"/>
    <s v="Low Demand"/>
    <x v="6"/>
  </r>
  <r>
    <n v="761"/>
    <d v="2011-02-04T00:00:00"/>
    <n v="1"/>
    <n v="0"/>
    <n v="2"/>
    <x v="2"/>
    <b v="0"/>
    <n v="5"/>
    <n v="2"/>
    <n v="0.14000000000000001"/>
    <n v="0.16669999999999999"/>
    <n v="0.63"/>
    <n v="0.1045"/>
    <n v="0"/>
    <n v="1"/>
    <n v="1"/>
    <x v="1"/>
    <s v="Late Night"/>
    <s v="Mild"/>
    <s v="Comfortable"/>
    <x v="1"/>
    <s v="Off Peak"/>
    <s v="Feb"/>
    <s v="2011-Feb"/>
    <s v="Low Demand"/>
    <x v="6"/>
  </r>
  <r>
    <n v="762"/>
    <d v="2011-02-04T00:00:00"/>
    <n v="1"/>
    <n v="0"/>
    <n v="2"/>
    <x v="3"/>
    <b v="0"/>
    <n v="5"/>
    <n v="2"/>
    <n v="0.14000000000000001"/>
    <n v="0.16669999999999999"/>
    <n v="0.63"/>
    <n v="0.1045"/>
    <n v="0"/>
    <n v="1"/>
    <n v="1"/>
    <x v="1"/>
    <s v="Late Night"/>
    <s v="Mild"/>
    <s v="Comfortable"/>
    <x v="1"/>
    <s v="Off Peak"/>
    <s v="Feb"/>
    <s v="2011-Feb"/>
    <s v="Low Demand"/>
    <x v="6"/>
  </r>
  <r>
    <n v="763"/>
    <d v="2011-02-04T00:00:00"/>
    <n v="1"/>
    <n v="0"/>
    <n v="2"/>
    <x v="5"/>
    <b v="0"/>
    <n v="5"/>
    <n v="2"/>
    <n v="0.14000000000000001"/>
    <n v="0.1515"/>
    <n v="0.63"/>
    <n v="0.1343"/>
    <n v="0"/>
    <n v="7"/>
    <n v="7"/>
    <x v="1"/>
    <s v="Late Night"/>
    <s v="Mild"/>
    <s v="Comfortable"/>
    <x v="1"/>
    <s v="Off Peak"/>
    <s v="Feb"/>
    <s v="2011-Feb"/>
    <s v="Low Demand"/>
    <x v="6"/>
  </r>
  <r>
    <n v="764"/>
    <d v="2011-02-04T00:00:00"/>
    <n v="1"/>
    <n v="0"/>
    <n v="2"/>
    <x v="6"/>
    <b v="0"/>
    <n v="5"/>
    <n v="2"/>
    <n v="0.16"/>
    <n v="0.2273"/>
    <n v="0.55000000000000004"/>
    <n v="0"/>
    <n v="2"/>
    <n v="26"/>
    <n v="28"/>
    <x v="1"/>
    <s v="Morning"/>
    <s v="Mild"/>
    <s v="Comfortable"/>
    <x v="1"/>
    <s v="Off Peak"/>
    <s v="Feb"/>
    <s v="2011-Feb"/>
    <s v="Low Demand"/>
    <x v="6"/>
  </r>
  <r>
    <n v="765"/>
    <d v="2011-02-04T00:00:00"/>
    <n v="1"/>
    <n v="0"/>
    <n v="2"/>
    <x v="7"/>
    <b v="0"/>
    <n v="5"/>
    <n v="1"/>
    <n v="0.14000000000000001"/>
    <n v="0.21210000000000001"/>
    <n v="0.59"/>
    <n v="0"/>
    <n v="0"/>
    <n v="87"/>
    <n v="87"/>
    <x v="1"/>
    <s v="Morning"/>
    <s v="Mild"/>
    <s v="Comfortable"/>
    <x v="0"/>
    <s v="AM Peak"/>
    <s v="Feb"/>
    <s v="2011-Feb"/>
    <s v="High Demand"/>
    <x v="6"/>
  </r>
  <r>
    <n v="766"/>
    <d v="2011-02-04T00:00:00"/>
    <n v="1"/>
    <n v="0"/>
    <n v="2"/>
    <x v="8"/>
    <b v="0"/>
    <n v="5"/>
    <n v="1"/>
    <n v="0.14000000000000001"/>
    <n v="0.1515"/>
    <n v="0.74"/>
    <n v="0.1343"/>
    <n v="3"/>
    <n v="217"/>
    <n v="220"/>
    <x v="1"/>
    <s v="Morning"/>
    <s v="Mild"/>
    <s v="Comfortable"/>
    <x v="0"/>
    <s v="AM Peak"/>
    <s v="Feb"/>
    <s v="2011-Feb"/>
    <s v="High Demand"/>
    <x v="6"/>
  </r>
  <r>
    <n v="767"/>
    <d v="2011-02-04T00:00:00"/>
    <n v="1"/>
    <n v="0"/>
    <n v="2"/>
    <x v="9"/>
    <b v="0"/>
    <n v="5"/>
    <n v="2"/>
    <n v="0.16"/>
    <n v="0.18179999999999999"/>
    <n v="0.8"/>
    <n v="0.1343"/>
    <n v="3"/>
    <n v="124"/>
    <n v="127"/>
    <x v="1"/>
    <s v="Morning"/>
    <s v="Mild"/>
    <s v="Comfortable"/>
    <x v="1"/>
    <s v="AM Peak"/>
    <s v="Feb"/>
    <s v="2011-Feb"/>
    <s v="High Demand"/>
    <x v="6"/>
  </r>
  <r>
    <n v="768"/>
    <d v="2011-02-04T00:00:00"/>
    <n v="1"/>
    <n v="0"/>
    <n v="2"/>
    <x v="10"/>
    <b v="0"/>
    <n v="5"/>
    <n v="2"/>
    <n v="0.2"/>
    <n v="0.21210000000000001"/>
    <n v="0.51"/>
    <n v="0.1343"/>
    <n v="5"/>
    <n v="46"/>
    <n v="51"/>
    <x v="1"/>
    <s v="Morning"/>
    <s v="Mild"/>
    <s v="Comfortable"/>
    <x v="1"/>
    <s v="Off Peak"/>
    <s v="Feb"/>
    <s v="2011-Feb"/>
    <s v="Low Demand"/>
    <x v="6"/>
  </r>
  <r>
    <n v="769"/>
    <d v="2011-02-04T00:00:00"/>
    <n v="1"/>
    <n v="0"/>
    <n v="2"/>
    <x v="11"/>
    <b v="0"/>
    <n v="5"/>
    <n v="1"/>
    <n v="0.22"/>
    <n v="0.2273"/>
    <n v="0.51"/>
    <n v="0.16420000000000001"/>
    <n v="3"/>
    <n v="61"/>
    <n v="64"/>
    <x v="1"/>
    <s v="Morning"/>
    <s v="Hot"/>
    <s v="Comfortable"/>
    <x v="0"/>
    <s v="Off Peak"/>
    <s v="Feb"/>
    <s v="2011-Feb"/>
    <s v="High Demand"/>
    <x v="6"/>
  </r>
  <r>
    <n v="770"/>
    <d v="2011-02-04T00:00:00"/>
    <n v="1"/>
    <n v="0"/>
    <n v="2"/>
    <x v="12"/>
    <b v="0"/>
    <n v="5"/>
    <n v="2"/>
    <n v="0.24"/>
    <n v="0.2424"/>
    <n v="0.48"/>
    <n v="0.16420000000000001"/>
    <n v="8"/>
    <n v="78"/>
    <n v="86"/>
    <x v="1"/>
    <s v="Afternoon"/>
    <s v="Hot"/>
    <s v="Comfortable"/>
    <x v="1"/>
    <s v="Off Peak"/>
    <s v="Feb"/>
    <s v="2011-Feb"/>
    <s v="High Demand"/>
    <x v="6"/>
  </r>
  <r>
    <n v="771"/>
    <d v="2011-02-04T00:00:00"/>
    <n v="1"/>
    <n v="0"/>
    <n v="2"/>
    <x v="13"/>
    <b v="0"/>
    <n v="5"/>
    <n v="2"/>
    <n v="0.26"/>
    <n v="0.2576"/>
    <n v="0.5"/>
    <n v="0.22389999999999999"/>
    <n v="9"/>
    <n v="73"/>
    <n v="82"/>
    <x v="1"/>
    <s v="Afternoon"/>
    <s v="Hot"/>
    <s v="Comfortable"/>
    <x v="1"/>
    <s v="Off Peak"/>
    <s v="Feb"/>
    <s v="2011-Feb"/>
    <s v="High Demand"/>
    <x v="6"/>
  </r>
  <r>
    <n v="772"/>
    <d v="2011-02-04T00:00:00"/>
    <n v="1"/>
    <n v="0"/>
    <n v="2"/>
    <x v="14"/>
    <b v="0"/>
    <n v="5"/>
    <n v="2"/>
    <n v="0.28000000000000003"/>
    <n v="0.2727"/>
    <n v="0.45"/>
    <n v="0.16420000000000001"/>
    <n v="15"/>
    <n v="76"/>
    <n v="91"/>
    <x v="1"/>
    <s v="Afternoon"/>
    <s v="Hot"/>
    <s v="Comfortable"/>
    <x v="1"/>
    <s v="Off Peak"/>
    <s v="Feb"/>
    <s v="2011-Feb"/>
    <s v="High Demand"/>
    <x v="6"/>
  </r>
  <r>
    <n v="773"/>
    <d v="2011-02-04T00:00:00"/>
    <n v="1"/>
    <n v="0"/>
    <n v="2"/>
    <x v="15"/>
    <b v="0"/>
    <n v="5"/>
    <n v="2"/>
    <n v="0.28000000000000003"/>
    <n v="0.2727"/>
    <n v="0.48"/>
    <n v="0.25369999999999998"/>
    <n v="9"/>
    <n v="81"/>
    <n v="90"/>
    <x v="1"/>
    <s v="Afternoon"/>
    <s v="Hot"/>
    <s v="Comfortable"/>
    <x v="1"/>
    <s v="Off Peak"/>
    <s v="Feb"/>
    <s v="2011-Feb"/>
    <s v="High Demand"/>
    <x v="6"/>
  </r>
  <r>
    <n v="774"/>
    <d v="2011-02-04T00:00:00"/>
    <n v="1"/>
    <n v="0"/>
    <n v="2"/>
    <x v="16"/>
    <b v="0"/>
    <n v="5"/>
    <n v="2"/>
    <n v="0.3"/>
    <n v="0.28789999999999999"/>
    <n v="0.42"/>
    <n v="0.22389999999999999"/>
    <n v="8"/>
    <n v="91"/>
    <n v="99"/>
    <x v="1"/>
    <s v="Afternoon"/>
    <s v="Hot"/>
    <s v="Comfortable"/>
    <x v="1"/>
    <s v="Off Peak"/>
    <s v="Feb"/>
    <s v="2011-Feb"/>
    <s v="High Demand"/>
    <x v="6"/>
  </r>
  <r>
    <n v="775"/>
    <d v="2011-02-04T00:00:00"/>
    <n v="1"/>
    <n v="0"/>
    <n v="2"/>
    <x v="17"/>
    <b v="0"/>
    <n v="5"/>
    <n v="2"/>
    <n v="0.26"/>
    <n v="0.2727"/>
    <n v="0.56000000000000005"/>
    <n v="0.1343"/>
    <n v="10"/>
    <n v="195"/>
    <n v="205"/>
    <x v="1"/>
    <s v="Night"/>
    <s v="Hot"/>
    <s v="Comfortable"/>
    <x v="1"/>
    <s v="PM Peak"/>
    <s v="Feb"/>
    <s v="2011-Feb"/>
    <s v="High Demand"/>
    <x v="6"/>
  </r>
  <r>
    <n v="776"/>
    <d v="2011-02-04T00:00:00"/>
    <n v="1"/>
    <n v="0"/>
    <n v="2"/>
    <x v="18"/>
    <b v="0"/>
    <n v="5"/>
    <n v="2"/>
    <n v="0.24"/>
    <n v="0.2576"/>
    <n v="0.6"/>
    <n v="0.1045"/>
    <n v="3"/>
    <n v="152"/>
    <n v="155"/>
    <x v="1"/>
    <s v="Night"/>
    <s v="Hot"/>
    <s v="Comfortable"/>
    <x v="1"/>
    <s v="PM Peak"/>
    <s v="Feb"/>
    <s v="2011-Feb"/>
    <s v="High Demand"/>
    <x v="6"/>
  </r>
  <r>
    <n v="777"/>
    <d v="2011-02-04T00:00:00"/>
    <n v="1"/>
    <n v="0"/>
    <n v="2"/>
    <x v="19"/>
    <b v="0"/>
    <n v="5"/>
    <n v="2"/>
    <n v="0.24"/>
    <n v="0.2424"/>
    <n v="0.65"/>
    <n v="0.1343"/>
    <n v="1"/>
    <n v="102"/>
    <n v="103"/>
    <x v="1"/>
    <s v="Night"/>
    <s v="Hot"/>
    <s v="Comfortable"/>
    <x v="1"/>
    <s v="PM Peak"/>
    <s v="Feb"/>
    <s v="2011-Feb"/>
    <s v="High Demand"/>
    <x v="6"/>
  </r>
  <r>
    <n v="778"/>
    <d v="2011-02-04T00:00:00"/>
    <n v="1"/>
    <n v="0"/>
    <n v="2"/>
    <x v="20"/>
    <b v="0"/>
    <n v="5"/>
    <n v="2"/>
    <n v="0.24"/>
    <n v="0.2424"/>
    <n v="0.65"/>
    <n v="0.16420000000000001"/>
    <n v="2"/>
    <n v="69"/>
    <n v="71"/>
    <x v="1"/>
    <s v="Night"/>
    <s v="Hot"/>
    <s v="Comfortable"/>
    <x v="1"/>
    <s v="Off Peak"/>
    <s v="Feb"/>
    <s v="2011-Feb"/>
    <s v="High Demand"/>
    <x v="6"/>
  </r>
  <r>
    <n v="779"/>
    <d v="2011-02-04T00:00:00"/>
    <n v="1"/>
    <n v="0"/>
    <n v="2"/>
    <x v="21"/>
    <b v="0"/>
    <n v="5"/>
    <n v="2"/>
    <n v="0.24"/>
    <n v="0.2424"/>
    <n v="0.7"/>
    <n v="0.16420000000000001"/>
    <n v="2"/>
    <n v="41"/>
    <n v="43"/>
    <x v="1"/>
    <s v="Night"/>
    <s v="Hot"/>
    <s v="Comfortable"/>
    <x v="1"/>
    <s v="Off Peak"/>
    <s v="Feb"/>
    <s v="2011-Feb"/>
    <s v="Low Demand"/>
    <x v="6"/>
  </r>
  <r>
    <n v="780"/>
    <d v="2011-02-04T00:00:00"/>
    <n v="1"/>
    <n v="0"/>
    <n v="2"/>
    <x v="22"/>
    <b v="0"/>
    <n v="5"/>
    <n v="2"/>
    <n v="0.24"/>
    <n v="0.2424"/>
    <n v="0.65"/>
    <n v="0.16420000000000001"/>
    <n v="1"/>
    <n v="45"/>
    <n v="46"/>
    <x v="1"/>
    <s v="Night"/>
    <s v="Hot"/>
    <s v="Comfortable"/>
    <x v="1"/>
    <s v="Off Peak"/>
    <s v="Feb"/>
    <s v="2011-Feb"/>
    <s v="Low Demand"/>
    <x v="6"/>
  </r>
  <r>
    <n v="781"/>
    <d v="2011-02-04T00:00:00"/>
    <n v="1"/>
    <n v="0"/>
    <n v="2"/>
    <x v="23"/>
    <b v="0"/>
    <n v="5"/>
    <n v="2"/>
    <n v="0.24"/>
    <n v="0.2424"/>
    <n v="0.7"/>
    <n v="0.1343"/>
    <n v="1"/>
    <n v="30"/>
    <n v="31"/>
    <x v="1"/>
    <s v="Night"/>
    <s v="Hot"/>
    <s v="Comfortable"/>
    <x v="1"/>
    <s v="Off Peak"/>
    <s v="Feb"/>
    <s v="2011-Feb"/>
    <s v="Low Demand"/>
    <x v="6"/>
  </r>
  <r>
    <n v="782"/>
    <d v="2011-02-05T00:00:00"/>
    <n v="1"/>
    <n v="0"/>
    <n v="2"/>
    <x v="0"/>
    <b v="0"/>
    <n v="6"/>
    <n v="2"/>
    <n v="0.24"/>
    <n v="0.2424"/>
    <n v="0.7"/>
    <n v="0.16420000000000001"/>
    <n v="3"/>
    <n v="36"/>
    <n v="39"/>
    <x v="0"/>
    <s v="Late Night"/>
    <s v="Hot"/>
    <s v="Comfortable"/>
    <x v="1"/>
    <s v="Off Peak"/>
    <s v="Feb"/>
    <s v="2011-Feb"/>
    <s v="Low Demand"/>
    <x v="0"/>
  </r>
  <r>
    <n v="783"/>
    <d v="2011-02-05T00:00:00"/>
    <n v="1"/>
    <n v="0"/>
    <n v="2"/>
    <x v="1"/>
    <b v="0"/>
    <n v="6"/>
    <n v="2"/>
    <n v="0.24"/>
    <n v="0.2424"/>
    <n v="0.65"/>
    <n v="0.16420000000000001"/>
    <n v="1"/>
    <n v="17"/>
    <n v="18"/>
    <x v="0"/>
    <s v="Late Night"/>
    <s v="Hot"/>
    <s v="Comfortable"/>
    <x v="1"/>
    <s v="Off Peak"/>
    <s v="Feb"/>
    <s v="2011-Feb"/>
    <s v="Low Demand"/>
    <x v="0"/>
  </r>
  <r>
    <n v="784"/>
    <d v="2011-02-05T00:00:00"/>
    <n v="1"/>
    <n v="0"/>
    <n v="2"/>
    <x v="2"/>
    <b v="0"/>
    <n v="6"/>
    <n v="2"/>
    <n v="0.24"/>
    <n v="0.2424"/>
    <n v="0.75"/>
    <n v="0.16420000000000001"/>
    <n v="5"/>
    <n v="12"/>
    <n v="17"/>
    <x v="0"/>
    <s v="Late Night"/>
    <s v="Hot"/>
    <s v="Comfortable"/>
    <x v="1"/>
    <s v="Off Peak"/>
    <s v="Feb"/>
    <s v="2011-Feb"/>
    <s v="Low Demand"/>
    <x v="0"/>
  </r>
  <r>
    <n v="785"/>
    <d v="2011-02-05T00:00:00"/>
    <n v="1"/>
    <n v="0"/>
    <n v="2"/>
    <x v="3"/>
    <b v="0"/>
    <n v="6"/>
    <n v="2"/>
    <n v="0.24"/>
    <n v="0.2424"/>
    <n v="0.75"/>
    <n v="0.16420000000000001"/>
    <n v="1"/>
    <n v="10"/>
    <n v="11"/>
    <x v="0"/>
    <s v="Late Night"/>
    <s v="Hot"/>
    <s v="Comfortable"/>
    <x v="1"/>
    <s v="Off Peak"/>
    <s v="Feb"/>
    <s v="2011-Feb"/>
    <s v="Low Demand"/>
    <x v="0"/>
  </r>
  <r>
    <n v="786"/>
    <d v="2011-02-05T00:00:00"/>
    <n v="1"/>
    <n v="0"/>
    <n v="2"/>
    <x v="4"/>
    <b v="0"/>
    <n v="6"/>
    <n v="3"/>
    <n v="0.22"/>
    <n v="0.2273"/>
    <n v="0.93"/>
    <n v="0.1343"/>
    <n v="0"/>
    <n v="8"/>
    <n v="8"/>
    <x v="0"/>
    <s v="Late Night"/>
    <s v="Hot"/>
    <s v="Humid"/>
    <x v="2"/>
    <s v="Off Peak"/>
    <s v="Feb"/>
    <s v="2011-Feb"/>
    <s v="Low Demand"/>
    <x v="0"/>
  </r>
  <r>
    <n v="787"/>
    <d v="2011-02-05T00:00:00"/>
    <n v="1"/>
    <n v="0"/>
    <n v="2"/>
    <x v="5"/>
    <b v="0"/>
    <n v="6"/>
    <n v="3"/>
    <n v="0.2"/>
    <n v="0.2273"/>
    <n v="1"/>
    <n v="8.9599999999999999E-2"/>
    <n v="0"/>
    <n v="9"/>
    <n v="9"/>
    <x v="0"/>
    <s v="Late Night"/>
    <s v="Mild"/>
    <s v="Humid"/>
    <x v="2"/>
    <s v="Off Peak"/>
    <s v="Feb"/>
    <s v="2011-Feb"/>
    <s v="Low Demand"/>
    <x v="0"/>
  </r>
  <r>
    <n v="788"/>
    <d v="2011-02-05T00:00:00"/>
    <n v="1"/>
    <n v="0"/>
    <n v="2"/>
    <x v="6"/>
    <b v="0"/>
    <n v="6"/>
    <n v="3"/>
    <n v="0.2"/>
    <n v="0.2576"/>
    <n v="1"/>
    <n v="0"/>
    <n v="0"/>
    <n v="4"/>
    <n v="4"/>
    <x v="0"/>
    <s v="Morning"/>
    <s v="Mild"/>
    <s v="Humid"/>
    <x v="2"/>
    <s v="Off Peak"/>
    <s v="Feb"/>
    <s v="2011-Feb"/>
    <s v="Low Demand"/>
    <x v="0"/>
  </r>
  <r>
    <n v="789"/>
    <d v="2011-02-05T00:00:00"/>
    <n v="1"/>
    <n v="0"/>
    <n v="2"/>
    <x v="7"/>
    <b v="0"/>
    <n v="6"/>
    <n v="3"/>
    <n v="0.22"/>
    <n v="0.2576"/>
    <n v="0.93"/>
    <n v="8.9599999999999999E-2"/>
    <n v="0"/>
    <n v="4"/>
    <n v="4"/>
    <x v="0"/>
    <s v="Morning"/>
    <s v="Hot"/>
    <s v="Humid"/>
    <x v="2"/>
    <s v="AM Peak"/>
    <s v="Feb"/>
    <s v="2011-Feb"/>
    <s v="Low Demand"/>
    <x v="0"/>
  </r>
  <r>
    <n v="790"/>
    <d v="2011-02-05T00:00:00"/>
    <n v="1"/>
    <n v="0"/>
    <n v="2"/>
    <x v="8"/>
    <b v="0"/>
    <n v="6"/>
    <n v="3"/>
    <n v="0.2"/>
    <n v="0.2273"/>
    <n v="1"/>
    <n v="8.9599999999999999E-2"/>
    <n v="0"/>
    <n v="10"/>
    <n v="10"/>
    <x v="0"/>
    <s v="Morning"/>
    <s v="Mild"/>
    <s v="Humid"/>
    <x v="2"/>
    <s v="AM Peak"/>
    <s v="Feb"/>
    <s v="2011-Feb"/>
    <s v="Low Demand"/>
    <x v="0"/>
  </r>
  <r>
    <n v="791"/>
    <d v="2011-02-05T00:00:00"/>
    <n v="1"/>
    <n v="0"/>
    <n v="2"/>
    <x v="9"/>
    <b v="0"/>
    <n v="6"/>
    <n v="3"/>
    <n v="0.2"/>
    <n v="0.2273"/>
    <n v="1"/>
    <n v="8.9599999999999999E-2"/>
    <n v="3"/>
    <n v="17"/>
    <n v="20"/>
    <x v="0"/>
    <s v="Morning"/>
    <s v="Mild"/>
    <s v="Humid"/>
    <x v="2"/>
    <s v="AM Peak"/>
    <s v="Feb"/>
    <s v="2011-Feb"/>
    <s v="Low Demand"/>
    <x v="0"/>
  </r>
  <r>
    <n v="792"/>
    <d v="2011-02-05T00:00:00"/>
    <n v="1"/>
    <n v="0"/>
    <n v="2"/>
    <x v="10"/>
    <b v="0"/>
    <n v="6"/>
    <n v="3"/>
    <n v="0.2"/>
    <n v="0.21210000000000001"/>
    <n v="1"/>
    <n v="0.1343"/>
    <n v="3"/>
    <n v="31"/>
    <n v="34"/>
    <x v="0"/>
    <s v="Morning"/>
    <s v="Mild"/>
    <s v="Humid"/>
    <x v="2"/>
    <s v="Off Peak"/>
    <s v="Feb"/>
    <s v="2011-Feb"/>
    <s v="Low Demand"/>
    <x v="0"/>
  </r>
  <r>
    <n v="793"/>
    <d v="2011-02-05T00:00:00"/>
    <n v="1"/>
    <n v="0"/>
    <n v="2"/>
    <x v="11"/>
    <b v="0"/>
    <n v="6"/>
    <n v="3"/>
    <n v="0.22"/>
    <n v="0.2273"/>
    <n v="1"/>
    <n v="0.1343"/>
    <n v="1"/>
    <n v="46"/>
    <n v="47"/>
    <x v="0"/>
    <s v="Morning"/>
    <s v="Hot"/>
    <s v="Humid"/>
    <x v="2"/>
    <s v="Off Peak"/>
    <s v="Feb"/>
    <s v="2011-Feb"/>
    <s v="Low Demand"/>
    <x v="0"/>
  </r>
  <r>
    <n v="794"/>
    <d v="2011-02-05T00:00:00"/>
    <n v="1"/>
    <n v="0"/>
    <n v="2"/>
    <x v="12"/>
    <b v="0"/>
    <n v="6"/>
    <n v="3"/>
    <n v="0.22"/>
    <n v="0.2273"/>
    <n v="1"/>
    <n v="0.16420000000000001"/>
    <n v="10"/>
    <n v="42"/>
    <n v="52"/>
    <x v="0"/>
    <s v="Afternoon"/>
    <s v="Hot"/>
    <s v="Humid"/>
    <x v="2"/>
    <s v="Off Peak"/>
    <s v="Feb"/>
    <s v="2011-Feb"/>
    <s v="Low Demand"/>
    <x v="0"/>
  </r>
  <r>
    <n v="795"/>
    <d v="2011-02-05T00:00:00"/>
    <n v="1"/>
    <n v="0"/>
    <n v="2"/>
    <x v="13"/>
    <b v="0"/>
    <n v="6"/>
    <n v="3"/>
    <n v="0.22"/>
    <n v="0.2273"/>
    <n v="1"/>
    <n v="0.16420000000000001"/>
    <n v="10"/>
    <n v="62"/>
    <n v="72"/>
    <x v="0"/>
    <s v="Afternoon"/>
    <s v="Hot"/>
    <s v="Humid"/>
    <x v="2"/>
    <s v="Off Peak"/>
    <s v="Feb"/>
    <s v="2011-Feb"/>
    <s v="High Demand"/>
    <x v="0"/>
  </r>
  <r>
    <n v="796"/>
    <d v="2011-02-05T00:00:00"/>
    <n v="1"/>
    <n v="0"/>
    <n v="2"/>
    <x v="14"/>
    <b v="0"/>
    <n v="6"/>
    <n v="3"/>
    <n v="0.22"/>
    <n v="0.2727"/>
    <n v="1"/>
    <n v="0"/>
    <n v="5"/>
    <n v="50"/>
    <n v="55"/>
    <x v="0"/>
    <s v="Afternoon"/>
    <s v="Hot"/>
    <s v="Humid"/>
    <x v="2"/>
    <s v="Off Peak"/>
    <s v="Feb"/>
    <s v="2011-Feb"/>
    <s v="Low Demand"/>
    <x v="0"/>
  </r>
  <r>
    <n v="797"/>
    <d v="2011-02-05T00:00:00"/>
    <n v="1"/>
    <n v="0"/>
    <n v="2"/>
    <x v="15"/>
    <b v="0"/>
    <n v="6"/>
    <n v="3"/>
    <n v="0.22"/>
    <n v="0.2727"/>
    <n v="1"/>
    <n v="0"/>
    <n v="11"/>
    <n v="49"/>
    <n v="60"/>
    <x v="0"/>
    <s v="Afternoon"/>
    <s v="Hot"/>
    <s v="Humid"/>
    <x v="2"/>
    <s v="Off Peak"/>
    <s v="Feb"/>
    <s v="2011-Feb"/>
    <s v="High Demand"/>
    <x v="0"/>
  </r>
  <r>
    <n v="798"/>
    <d v="2011-02-05T00:00:00"/>
    <n v="1"/>
    <n v="0"/>
    <n v="2"/>
    <x v="16"/>
    <b v="0"/>
    <n v="6"/>
    <n v="3"/>
    <n v="0.22"/>
    <n v="0.2273"/>
    <n v="1"/>
    <n v="0.1343"/>
    <n v="8"/>
    <n v="63"/>
    <n v="71"/>
    <x v="0"/>
    <s v="Afternoon"/>
    <s v="Hot"/>
    <s v="Humid"/>
    <x v="2"/>
    <s v="Off Peak"/>
    <s v="Feb"/>
    <s v="2011-Feb"/>
    <s v="High Demand"/>
    <x v="0"/>
  </r>
  <r>
    <n v="799"/>
    <d v="2011-02-05T00:00:00"/>
    <n v="1"/>
    <n v="0"/>
    <n v="2"/>
    <x v="17"/>
    <b v="0"/>
    <n v="6"/>
    <n v="2"/>
    <n v="0.24"/>
    <n v="0.21210000000000001"/>
    <n v="1"/>
    <n v="0.28360000000000002"/>
    <n v="14"/>
    <n v="64"/>
    <n v="78"/>
    <x v="0"/>
    <s v="Night"/>
    <s v="Hot"/>
    <s v="Humid"/>
    <x v="1"/>
    <s v="PM Peak"/>
    <s v="Feb"/>
    <s v="2011-Feb"/>
    <s v="High Demand"/>
    <x v="0"/>
  </r>
  <r>
    <n v="800"/>
    <d v="2011-02-05T00:00:00"/>
    <n v="1"/>
    <n v="0"/>
    <n v="2"/>
    <x v="18"/>
    <b v="0"/>
    <n v="6"/>
    <n v="2"/>
    <n v="0.28000000000000003"/>
    <n v="0.2424"/>
    <n v="0.93"/>
    <n v="0.44779999999999998"/>
    <n v="2"/>
    <n v="81"/>
    <n v="83"/>
    <x v="0"/>
    <s v="Night"/>
    <s v="Hot"/>
    <s v="Humid"/>
    <x v="1"/>
    <s v="PM Peak"/>
    <s v="Feb"/>
    <s v="2011-Feb"/>
    <s v="High Demand"/>
    <x v="0"/>
  </r>
  <r>
    <n v="801"/>
    <d v="2011-02-05T00:00:00"/>
    <n v="1"/>
    <n v="0"/>
    <n v="2"/>
    <x v="19"/>
    <b v="0"/>
    <n v="6"/>
    <n v="2"/>
    <n v="0.28000000000000003"/>
    <n v="0.2424"/>
    <n v="0.93"/>
    <n v="0.44779999999999998"/>
    <n v="6"/>
    <n v="78"/>
    <n v="84"/>
    <x v="0"/>
    <s v="Night"/>
    <s v="Hot"/>
    <s v="Humid"/>
    <x v="1"/>
    <s v="PM Peak"/>
    <s v="Feb"/>
    <s v="2011-Feb"/>
    <s v="High Demand"/>
    <x v="0"/>
  </r>
  <r>
    <n v="802"/>
    <d v="2011-02-05T00:00:00"/>
    <n v="1"/>
    <n v="0"/>
    <n v="2"/>
    <x v="20"/>
    <b v="0"/>
    <n v="6"/>
    <n v="1"/>
    <n v="0.3"/>
    <n v="0.28789999999999999"/>
    <n v="0.87"/>
    <n v="0.25369999999999998"/>
    <n v="5"/>
    <n v="64"/>
    <n v="69"/>
    <x v="0"/>
    <s v="Night"/>
    <s v="Hot"/>
    <s v="Humid"/>
    <x v="0"/>
    <s v="Off Peak"/>
    <s v="Feb"/>
    <s v="2011-Feb"/>
    <s v="High Demand"/>
    <x v="0"/>
  </r>
  <r>
    <n v="803"/>
    <d v="2011-02-05T00:00:00"/>
    <n v="1"/>
    <n v="0"/>
    <n v="2"/>
    <x v="21"/>
    <b v="0"/>
    <n v="6"/>
    <n v="1"/>
    <n v="0.26"/>
    <n v="0.2576"/>
    <n v="1"/>
    <n v="0.19400000000000001"/>
    <n v="3"/>
    <n v="53"/>
    <n v="56"/>
    <x v="0"/>
    <s v="Night"/>
    <s v="Hot"/>
    <s v="Humid"/>
    <x v="0"/>
    <s v="Off Peak"/>
    <s v="Feb"/>
    <s v="2011-Feb"/>
    <s v="Low Demand"/>
    <x v="0"/>
  </r>
  <r>
    <n v="804"/>
    <d v="2011-02-05T00:00:00"/>
    <n v="1"/>
    <n v="0"/>
    <n v="2"/>
    <x v="22"/>
    <b v="0"/>
    <n v="6"/>
    <n v="1"/>
    <n v="0.26"/>
    <n v="0.2727"/>
    <n v="0.93"/>
    <n v="0.1343"/>
    <n v="2"/>
    <n v="43"/>
    <n v="45"/>
    <x v="0"/>
    <s v="Night"/>
    <s v="Hot"/>
    <s v="Humid"/>
    <x v="0"/>
    <s v="Off Peak"/>
    <s v="Feb"/>
    <s v="2011-Feb"/>
    <s v="Low Demand"/>
    <x v="0"/>
  </r>
  <r>
    <n v="805"/>
    <d v="2011-02-05T00:00:00"/>
    <n v="1"/>
    <n v="0"/>
    <n v="2"/>
    <x v="23"/>
    <b v="0"/>
    <n v="6"/>
    <n v="1"/>
    <n v="0.26"/>
    <n v="0.2576"/>
    <n v="0.93"/>
    <n v="0.22389999999999999"/>
    <n v="7"/>
    <n v="52"/>
    <n v="59"/>
    <x v="0"/>
    <s v="Night"/>
    <s v="Hot"/>
    <s v="Humid"/>
    <x v="0"/>
    <s v="Off Peak"/>
    <s v="Feb"/>
    <s v="2011-Feb"/>
    <s v="High Demand"/>
    <x v="0"/>
  </r>
  <r>
    <n v="806"/>
    <d v="2011-02-06T00:00:00"/>
    <n v="1"/>
    <n v="0"/>
    <n v="2"/>
    <x v="0"/>
    <b v="0"/>
    <n v="0"/>
    <n v="1"/>
    <n v="0.26"/>
    <n v="0.2576"/>
    <n v="0.7"/>
    <n v="0.19400000000000001"/>
    <n v="2"/>
    <n v="37"/>
    <n v="39"/>
    <x v="0"/>
    <s v="Late Night"/>
    <s v="Hot"/>
    <s v="Comfortable"/>
    <x v="0"/>
    <s v="Off Peak"/>
    <s v="Feb"/>
    <s v="2011-Feb"/>
    <s v="Low Demand"/>
    <x v="1"/>
  </r>
  <r>
    <n v="807"/>
    <d v="2011-02-06T00:00:00"/>
    <n v="1"/>
    <n v="0"/>
    <n v="2"/>
    <x v="1"/>
    <b v="0"/>
    <n v="0"/>
    <n v="1"/>
    <n v="0.26"/>
    <n v="0.2273"/>
    <n v="0.65"/>
    <n v="0.41789999999999999"/>
    <n v="4"/>
    <n v="40"/>
    <n v="44"/>
    <x v="0"/>
    <s v="Late Night"/>
    <s v="Hot"/>
    <s v="Comfortable"/>
    <x v="0"/>
    <s v="Off Peak"/>
    <s v="Feb"/>
    <s v="2011-Feb"/>
    <s v="Low Demand"/>
    <x v="1"/>
  </r>
  <r>
    <n v="808"/>
    <d v="2011-02-06T00:00:00"/>
    <n v="1"/>
    <n v="0"/>
    <n v="2"/>
    <x v="2"/>
    <b v="0"/>
    <n v="0"/>
    <n v="1"/>
    <n v="0.26"/>
    <n v="0.2273"/>
    <n v="0.6"/>
    <n v="0.32840000000000003"/>
    <n v="0"/>
    <n v="20"/>
    <n v="20"/>
    <x v="0"/>
    <s v="Late Night"/>
    <s v="Hot"/>
    <s v="Comfortable"/>
    <x v="0"/>
    <s v="Off Peak"/>
    <s v="Feb"/>
    <s v="2011-Feb"/>
    <s v="Low Demand"/>
    <x v="1"/>
  </r>
  <r>
    <n v="809"/>
    <d v="2011-02-06T00:00:00"/>
    <n v="1"/>
    <n v="0"/>
    <n v="2"/>
    <x v="3"/>
    <b v="0"/>
    <n v="0"/>
    <n v="1"/>
    <n v="0.26"/>
    <n v="0.28789999999999999"/>
    <n v="0.6"/>
    <n v="8.9599999999999999E-2"/>
    <n v="3"/>
    <n v="10"/>
    <n v="13"/>
    <x v="0"/>
    <s v="Late Night"/>
    <s v="Hot"/>
    <s v="Comfortable"/>
    <x v="0"/>
    <s v="Off Peak"/>
    <s v="Feb"/>
    <s v="2011-Feb"/>
    <s v="Low Demand"/>
    <x v="1"/>
  </r>
  <r>
    <n v="810"/>
    <d v="2011-02-06T00:00:00"/>
    <n v="1"/>
    <n v="0"/>
    <n v="2"/>
    <x v="4"/>
    <b v="0"/>
    <n v="0"/>
    <n v="1"/>
    <n v="0.26"/>
    <n v="0.2273"/>
    <n v="0.6"/>
    <n v="0.35820000000000002"/>
    <n v="0"/>
    <n v="2"/>
    <n v="2"/>
    <x v="0"/>
    <s v="Late Night"/>
    <s v="Hot"/>
    <s v="Comfortable"/>
    <x v="0"/>
    <s v="Off Peak"/>
    <s v="Feb"/>
    <s v="2011-Feb"/>
    <s v="Low Demand"/>
    <x v="1"/>
  </r>
  <r>
    <n v="811"/>
    <d v="2011-02-06T00:00:00"/>
    <n v="1"/>
    <n v="0"/>
    <n v="2"/>
    <x v="5"/>
    <b v="0"/>
    <n v="0"/>
    <n v="1"/>
    <n v="0.26"/>
    <n v="0.2576"/>
    <n v="0.6"/>
    <n v="0.22389999999999999"/>
    <n v="0"/>
    <n v="1"/>
    <n v="1"/>
    <x v="0"/>
    <s v="Late Night"/>
    <s v="Hot"/>
    <s v="Comfortable"/>
    <x v="0"/>
    <s v="Off Peak"/>
    <s v="Feb"/>
    <s v="2011-Feb"/>
    <s v="Low Demand"/>
    <x v="1"/>
  </r>
  <r>
    <n v="812"/>
    <d v="2011-02-06T00:00:00"/>
    <n v="1"/>
    <n v="0"/>
    <n v="2"/>
    <x v="6"/>
    <b v="0"/>
    <n v="0"/>
    <n v="1"/>
    <n v="0.26"/>
    <n v="0.2576"/>
    <n v="0.6"/>
    <n v="0.22389999999999999"/>
    <n v="0"/>
    <n v="1"/>
    <n v="1"/>
    <x v="0"/>
    <s v="Morning"/>
    <s v="Hot"/>
    <s v="Comfortable"/>
    <x v="0"/>
    <s v="Off Peak"/>
    <s v="Feb"/>
    <s v="2011-Feb"/>
    <s v="Low Demand"/>
    <x v="1"/>
  </r>
  <r>
    <n v="813"/>
    <d v="2011-02-06T00:00:00"/>
    <n v="1"/>
    <n v="0"/>
    <n v="2"/>
    <x v="7"/>
    <b v="0"/>
    <n v="0"/>
    <n v="1"/>
    <n v="0.24"/>
    <n v="0.2424"/>
    <n v="0.65"/>
    <n v="0.16420000000000001"/>
    <n v="0"/>
    <n v="8"/>
    <n v="8"/>
    <x v="0"/>
    <s v="Morning"/>
    <s v="Hot"/>
    <s v="Comfortable"/>
    <x v="0"/>
    <s v="AM Peak"/>
    <s v="Feb"/>
    <s v="2011-Feb"/>
    <s v="Low Demand"/>
    <x v="1"/>
  </r>
  <r>
    <n v="814"/>
    <d v="2011-02-06T00:00:00"/>
    <n v="1"/>
    <n v="0"/>
    <n v="2"/>
    <x v="8"/>
    <b v="0"/>
    <n v="0"/>
    <n v="1"/>
    <n v="0.24"/>
    <n v="0.2576"/>
    <n v="0.65"/>
    <n v="0.1045"/>
    <n v="2"/>
    <n v="21"/>
    <n v="23"/>
    <x v="0"/>
    <s v="Morning"/>
    <s v="Hot"/>
    <s v="Comfortable"/>
    <x v="0"/>
    <s v="AM Peak"/>
    <s v="Feb"/>
    <s v="2011-Feb"/>
    <s v="Low Demand"/>
    <x v="1"/>
  </r>
  <r>
    <n v="815"/>
    <d v="2011-02-06T00:00:00"/>
    <n v="1"/>
    <n v="0"/>
    <n v="2"/>
    <x v="9"/>
    <b v="0"/>
    <n v="0"/>
    <n v="1"/>
    <n v="0.28000000000000003"/>
    <n v="0.28789999999999999"/>
    <n v="0.56000000000000005"/>
    <n v="0.1045"/>
    <n v="7"/>
    <n v="38"/>
    <n v="45"/>
    <x v="0"/>
    <s v="Morning"/>
    <s v="Hot"/>
    <s v="Comfortable"/>
    <x v="0"/>
    <s v="AM Peak"/>
    <s v="Feb"/>
    <s v="2011-Feb"/>
    <s v="Low Demand"/>
    <x v="1"/>
  </r>
  <r>
    <n v="816"/>
    <d v="2011-02-06T00:00:00"/>
    <n v="1"/>
    <n v="0"/>
    <n v="2"/>
    <x v="10"/>
    <b v="0"/>
    <n v="0"/>
    <n v="1"/>
    <n v="0.3"/>
    <n v="0.28789999999999999"/>
    <n v="0.52"/>
    <n v="0.25369999999999998"/>
    <n v="15"/>
    <n v="74"/>
    <n v="89"/>
    <x v="0"/>
    <s v="Morning"/>
    <s v="Hot"/>
    <s v="Comfortable"/>
    <x v="0"/>
    <s v="Off Peak"/>
    <s v="Feb"/>
    <s v="2011-Feb"/>
    <s v="High Demand"/>
    <x v="1"/>
  </r>
  <r>
    <n v="817"/>
    <d v="2011-02-06T00:00:00"/>
    <n v="1"/>
    <n v="0"/>
    <n v="2"/>
    <x v="11"/>
    <b v="0"/>
    <n v="0"/>
    <n v="1"/>
    <n v="0.32"/>
    <n v="0.30299999999999999"/>
    <n v="0.49"/>
    <n v="0.25369999999999998"/>
    <n v="28"/>
    <n v="89"/>
    <n v="117"/>
    <x v="0"/>
    <s v="Morning"/>
    <s v="Hot"/>
    <s v="Comfortable"/>
    <x v="0"/>
    <s v="Off Peak"/>
    <s v="Feb"/>
    <s v="2011-Feb"/>
    <s v="High Demand"/>
    <x v="1"/>
  </r>
  <r>
    <n v="818"/>
    <d v="2011-02-06T00:00:00"/>
    <n v="1"/>
    <n v="0"/>
    <n v="2"/>
    <x v="12"/>
    <b v="0"/>
    <n v="0"/>
    <n v="1"/>
    <n v="0.34"/>
    <n v="0.33329999999999999"/>
    <n v="0.46"/>
    <n v="0"/>
    <n v="48"/>
    <n v="126"/>
    <n v="174"/>
    <x v="0"/>
    <s v="Afternoon"/>
    <s v="Hot"/>
    <s v="Comfortable"/>
    <x v="0"/>
    <s v="Off Peak"/>
    <s v="Feb"/>
    <s v="2011-Feb"/>
    <s v="High Demand"/>
    <x v="1"/>
  </r>
  <r>
    <n v="819"/>
    <d v="2011-02-06T00:00:00"/>
    <n v="1"/>
    <n v="0"/>
    <n v="2"/>
    <x v="13"/>
    <b v="0"/>
    <n v="0"/>
    <n v="1"/>
    <n v="0.34"/>
    <n v="0.36359999999999998"/>
    <n v="0.46"/>
    <n v="0"/>
    <n v="47"/>
    <n v="135"/>
    <n v="182"/>
    <x v="0"/>
    <s v="Afternoon"/>
    <s v="Hot"/>
    <s v="Comfortable"/>
    <x v="0"/>
    <s v="Off Peak"/>
    <s v="Feb"/>
    <s v="2011-Feb"/>
    <s v="High Demand"/>
    <x v="1"/>
  </r>
  <r>
    <n v="820"/>
    <d v="2011-02-06T00:00:00"/>
    <n v="1"/>
    <n v="0"/>
    <n v="2"/>
    <x v="14"/>
    <b v="0"/>
    <n v="0"/>
    <n v="1"/>
    <n v="0.34"/>
    <n v="0.34849999999999998"/>
    <n v="0.46"/>
    <n v="8.9599999999999999E-2"/>
    <n v="47"/>
    <n v="114"/>
    <n v="161"/>
    <x v="0"/>
    <s v="Afternoon"/>
    <s v="Hot"/>
    <s v="Comfortable"/>
    <x v="0"/>
    <s v="Off Peak"/>
    <s v="Feb"/>
    <s v="2011-Feb"/>
    <s v="High Demand"/>
    <x v="1"/>
  </r>
  <r>
    <n v="821"/>
    <d v="2011-02-06T00:00:00"/>
    <n v="1"/>
    <n v="0"/>
    <n v="2"/>
    <x v="15"/>
    <b v="0"/>
    <n v="0"/>
    <n v="1"/>
    <n v="0.34"/>
    <n v="0.34849999999999998"/>
    <n v="0.46"/>
    <n v="8.9599999999999999E-2"/>
    <n v="52"/>
    <n v="130"/>
    <n v="182"/>
    <x v="0"/>
    <s v="Afternoon"/>
    <s v="Hot"/>
    <s v="Comfortable"/>
    <x v="0"/>
    <s v="Off Peak"/>
    <s v="Feb"/>
    <s v="2011-Feb"/>
    <s v="High Demand"/>
    <x v="1"/>
  </r>
  <r>
    <n v="822"/>
    <d v="2011-02-06T00:00:00"/>
    <n v="1"/>
    <n v="0"/>
    <n v="2"/>
    <x v="16"/>
    <b v="0"/>
    <n v="0"/>
    <n v="1"/>
    <n v="0.34"/>
    <n v="0.34849999999999998"/>
    <n v="0.49"/>
    <n v="0.1045"/>
    <n v="42"/>
    <n v="115"/>
    <n v="157"/>
    <x v="0"/>
    <s v="Afternoon"/>
    <s v="Hot"/>
    <s v="Comfortable"/>
    <x v="0"/>
    <s v="Off Peak"/>
    <s v="Feb"/>
    <s v="2011-Feb"/>
    <s v="High Demand"/>
    <x v="1"/>
  </r>
  <r>
    <n v="823"/>
    <d v="2011-02-06T00:00:00"/>
    <n v="1"/>
    <n v="0"/>
    <n v="2"/>
    <x v="17"/>
    <b v="0"/>
    <n v="0"/>
    <n v="1"/>
    <n v="0.34"/>
    <n v="0.36359999999999998"/>
    <n v="0.46"/>
    <n v="0"/>
    <n v="24"/>
    <n v="97"/>
    <n v="121"/>
    <x v="0"/>
    <s v="Night"/>
    <s v="Hot"/>
    <s v="Comfortable"/>
    <x v="0"/>
    <s v="PM Peak"/>
    <s v="Feb"/>
    <s v="2011-Feb"/>
    <s v="High Demand"/>
    <x v="1"/>
  </r>
  <r>
    <n v="824"/>
    <d v="2011-02-06T00:00:00"/>
    <n v="1"/>
    <n v="0"/>
    <n v="2"/>
    <x v="18"/>
    <b v="0"/>
    <n v="0"/>
    <n v="1"/>
    <n v="0.3"/>
    <n v="0.30299999999999999"/>
    <n v="0.56000000000000005"/>
    <n v="0.16420000000000001"/>
    <n v="13"/>
    <n v="65"/>
    <n v="78"/>
    <x v="0"/>
    <s v="Night"/>
    <s v="Hot"/>
    <s v="Comfortable"/>
    <x v="0"/>
    <s v="PM Peak"/>
    <s v="Feb"/>
    <s v="2011-Feb"/>
    <s v="High Demand"/>
    <x v="1"/>
  </r>
  <r>
    <n v="825"/>
    <d v="2011-02-06T00:00:00"/>
    <n v="1"/>
    <n v="0"/>
    <n v="2"/>
    <x v="19"/>
    <b v="0"/>
    <n v="0"/>
    <n v="1"/>
    <n v="0.28000000000000003"/>
    <n v="0.28789999999999999"/>
    <n v="0.61"/>
    <n v="0.1343"/>
    <n v="1"/>
    <n v="20"/>
    <n v="21"/>
    <x v="0"/>
    <s v="Night"/>
    <s v="Hot"/>
    <s v="Comfortable"/>
    <x v="0"/>
    <s v="PM Peak"/>
    <s v="Feb"/>
    <s v="2011-Feb"/>
    <s v="Low Demand"/>
    <x v="1"/>
  </r>
  <r>
    <n v="826"/>
    <d v="2011-02-06T00:00:00"/>
    <n v="1"/>
    <n v="0"/>
    <n v="2"/>
    <x v="20"/>
    <b v="0"/>
    <n v="0"/>
    <n v="1"/>
    <n v="0.28000000000000003"/>
    <n v="0.28789999999999999"/>
    <n v="0.61"/>
    <n v="0.1045"/>
    <n v="5"/>
    <n v="21"/>
    <n v="26"/>
    <x v="0"/>
    <s v="Night"/>
    <s v="Hot"/>
    <s v="Comfortable"/>
    <x v="0"/>
    <s v="Off Peak"/>
    <s v="Feb"/>
    <s v="2011-Feb"/>
    <s v="Low Demand"/>
    <x v="1"/>
  </r>
  <r>
    <n v="827"/>
    <d v="2011-02-06T00:00:00"/>
    <n v="1"/>
    <n v="0"/>
    <n v="2"/>
    <x v="21"/>
    <b v="0"/>
    <n v="0"/>
    <n v="1"/>
    <n v="0.26"/>
    <n v="0.30299999999999999"/>
    <n v="0.6"/>
    <n v="0"/>
    <n v="5"/>
    <n v="22"/>
    <n v="27"/>
    <x v="0"/>
    <s v="Night"/>
    <s v="Hot"/>
    <s v="Comfortable"/>
    <x v="0"/>
    <s v="Off Peak"/>
    <s v="Feb"/>
    <s v="2011-Feb"/>
    <s v="Low Demand"/>
    <x v="1"/>
  </r>
  <r>
    <n v="828"/>
    <d v="2011-02-06T00:00:00"/>
    <n v="1"/>
    <n v="0"/>
    <n v="2"/>
    <x v="22"/>
    <b v="0"/>
    <n v="0"/>
    <n v="1"/>
    <n v="0.26"/>
    <n v="0.30299999999999999"/>
    <n v="0.6"/>
    <n v="0"/>
    <n v="5"/>
    <n v="57"/>
    <n v="62"/>
    <x v="0"/>
    <s v="Night"/>
    <s v="Hot"/>
    <s v="Comfortable"/>
    <x v="0"/>
    <s v="Off Peak"/>
    <s v="Feb"/>
    <s v="2011-Feb"/>
    <s v="High Demand"/>
    <x v="1"/>
  </r>
  <r>
    <n v="829"/>
    <d v="2011-02-06T00:00:00"/>
    <n v="1"/>
    <n v="0"/>
    <n v="2"/>
    <x v="23"/>
    <b v="0"/>
    <n v="0"/>
    <n v="1"/>
    <n v="0.24"/>
    <n v="0.28789999999999999"/>
    <n v="0.65"/>
    <n v="0"/>
    <n v="4"/>
    <n v="26"/>
    <n v="30"/>
    <x v="0"/>
    <s v="Night"/>
    <s v="Hot"/>
    <s v="Comfortable"/>
    <x v="0"/>
    <s v="Off Peak"/>
    <s v="Feb"/>
    <s v="2011-Feb"/>
    <s v="Low Demand"/>
    <x v="1"/>
  </r>
  <r>
    <n v="830"/>
    <d v="2011-02-07T00:00:00"/>
    <n v="1"/>
    <n v="0"/>
    <n v="2"/>
    <x v="0"/>
    <b v="0"/>
    <n v="1"/>
    <n v="1"/>
    <n v="0.24"/>
    <n v="0.28789999999999999"/>
    <n v="0.65"/>
    <n v="0"/>
    <n v="1"/>
    <n v="14"/>
    <n v="15"/>
    <x v="1"/>
    <s v="Late Night"/>
    <s v="Hot"/>
    <s v="Comfortable"/>
    <x v="0"/>
    <s v="Off Peak"/>
    <s v="Feb"/>
    <s v="2011-Feb"/>
    <s v="Low Demand"/>
    <x v="2"/>
  </r>
  <r>
    <n v="831"/>
    <d v="2011-02-07T00:00:00"/>
    <n v="1"/>
    <n v="0"/>
    <n v="2"/>
    <x v="1"/>
    <b v="0"/>
    <n v="1"/>
    <n v="1"/>
    <n v="0.22"/>
    <n v="0.2727"/>
    <n v="0.75"/>
    <n v="0"/>
    <n v="1"/>
    <n v="4"/>
    <n v="5"/>
    <x v="1"/>
    <s v="Late Night"/>
    <s v="Hot"/>
    <s v="Comfortable"/>
    <x v="0"/>
    <s v="Off Peak"/>
    <s v="Feb"/>
    <s v="2011-Feb"/>
    <s v="Low Demand"/>
    <x v="2"/>
  </r>
  <r>
    <n v="832"/>
    <d v="2011-02-07T00:00:00"/>
    <n v="1"/>
    <n v="0"/>
    <n v="2"/>
    <x v="2"/>
    <b v="0"/>
    <n v="1"/>
    <n v="1"/>
    <n v="0.2"/>
    <n v="0.2576"/>
    <n v="0.8"/>
    <n v="0"/>
    <n v="0"/>
    <n v="3"/>
    <n v="3"/>
    <x v="1"/>
    <s v="Late Night"/>
    <s v="Mild"/>
    <s v="Comfortable"/>
    <x v="0"/>
    <s v="Off Peak"/>
    <s v="Feb"/>
    <s v="2011-Feb"/>
    <s v="Low Demand"/>
    <x v="2"/>
  </r>
  <r>
    <n v="833"/>
    <d v="2011-02-07T00:00:00"/>
    <n v="1"/>
    <n v="0"/>
    <n v="2"/>
    <x v="3"/>
    <b v="0"/>
    <n v="1"/>
    <n v="1"/>
    <n v="0.2"/>
    <n v="0.2576"/>
    <n v="0.86"/>
    <n v="0"/>
    <n v="0"/>
    <n v="1"/>
    <n v="1"/>
    <x v="1"/>
    <s v="Late Night"/>
    <s v="Mild"/>
    <s v="Humid"/>
    <x v="0"/>
    <s v="Off Peak"/>
    <s v="Feb"/>
    <s v="2011-Feb"/>
    <s v="Low Demand"/>
    <x v="2"/>
  </r>
  <r>
    <n v="834"/>
    <d v="2011-02-07T00:00:00"/>
    <n v="1"/>
    <n v="0"/>
    <n v="2"/>
    <x v="4"/>
    <b v="0"/>
    <n v="1"/>
    <n v="1"/>
    <n v="0.2"/>
    <n v="0.2576"/>
    <n v="0.86"/>
    <n v="0"/>
    <n v="1"/>
    <n v="1"/>
    <n v="2"/>
    <x v="1"/>
    <s v="Late Night"/>
    <s v="Mild"/>
    <s v="Humid"/>
    <x v="0"/>
    <s v="Off Peak"/>
    <s v="Feb"/>
    <s v="2011-Feb"/>
    <s v="Low Demand"/>
    <x v="2"/>
  </r>
  <r>
    <n v="835"/>
    <d v="2011-02-07T00:00:00"/>
    <n v="1"/>
    <n v="0"/>
    <n v="2"/>
    <x v="5"/>
    <b v="0"/>
    <n v="1"/>
    <n v="1"/>
    <n v="0.2"/>
    <n v="0.2576"/>
    <n v="0.86"/>
    <n v="0"/>
    <n v="1"/>
    <n v="9"/>
    <n v="10"/>
    <x v="1"/>
    <s v="Late Night"/>
    <s v="Mild"/>
    <s v="Humid"/>
    <x v="0"/>
    <s v="Off Peak"/>
    <s v="Feb"/>
    <s v="2011-Feb"/>
    <s v="Low Demand"/>
    <x v="2"/>
  </r>
  <r>
    <n v="836"/>
    <d v="2011-02-07T00:00:00"/>
    <n v="1"/>
    <n v="0"/>
    <n v="2"/>
    <x v="6"/>
    <b v="0"/>
    <n v="1"/>
    <n v="1"/>
    <n v="0.18"/>
    <n v="0.2424"/>
    <n v="0.93"/>
    <n v="0"/>
    <n v="1"/>
    <n v="29"/>
    <n v="30"/>
    <x v="1"/>
    <s v="Morning"/>
    <s v="Mild"/>
    <s v="Humid"/>
    <x v="0"/>
    <s v="Off Peak"/>
    <s v="Feb"/>
    <s v="2011-Feb"/>
    <s v="Low Demand"/>
    <x v="2"/>
  </r>
  <r>
    <n v="837"/>
    <d v="2011-02-07T00:00:00"/>
    <n v="1"/>
    <n v="0"/>
    <n v="2"/>
    <x v="7"/>
    <b v="0"/>
    <n v="1"/>
    <n v="1"/>
    <n v="0.18"/>
    <n v="0.2424"/>
    <n v="0.86"/>
    <n v="0"/>
    <n v="6"/>
    <n v="89"/>
    <n v="95"/>
    <x v="1"/>
    <s v="Morning"/>
    <s v="Mild"/>
    <s v="Humid"/>
    <x v="0"/>
    <s v="AM Peak"/>
    <s v="Feb"/>
    <s v="2011-Feb"/>
    <s v="High Demand"/>
    <x v="2"/>
  </r>
  <r>
    <n v="838"/>
    <d v="2011-02-07T00:00:00"/>
    <n v="1"/>
    <n v="0"/>
    <n v="2"/>
    <x v="8"/>
    <b v="0"/>
    <n v="1"/>
    <n v="2"/>
    <n v="0.16"/>
    <n v="0.2273"/>
    <n v="1"/>
    <n v="0"/>
    <n v="7"/>
    <n v="223"/>
    <n v="230"/>
    <x v="1"/>
    <s v="Morning"/>
    <s v="Mild"/>
    <s v="Humid"/>
    <x v="1"/>
    <s v="AM Peak"/>
    <s v="Feb"/>
    <s v="2011-Feb"/>
    <s v="High Demand"/>
    <x v="2"/>
  </r>
  <r>
    <n v="839"/>
    <d v="2011-02-07T00:00:00"/>
    <n v="1"/>
    <n v="0"/>
    <n v="2"/>
    <x v="9"/>
    <b v="0"/>
    <n v="1"/>
    <n v="1"/>
    <n v="0.22"/>
    <n v="0.2727"/>
    <n v="0.8"/>
    <n v="0"/>
    <n v="3"/>
    <n v="115"/>
    <n v="118"/>
    <x v="1"/>
    <s v="Morning"/>
    <s v="Hot"/>
    <s v="Comfortable"/>
    <x v="0"/>
    <s v="AM Peak"/>
    <s v="Feb"/>
    <s v="2011-Feb"/>
    <s v="High Demand"/>
    <x v="2"/>
  </r>
  <r>
    <n v="840"/>
    <d v="2011-02-07T00:00:00"/>
    <n v="1"/>
    <n v="0"/>
    <n v="2"/>
    <x v="10"/>
    <b v="0"/>
    <n v="1"/>
    <n v="1"/>
    <n v="0.24"/>
    <n v="0.2576"/>
    <n v="0.75"/>
    <n v="0.1045"/>
    <n v="6"/>
    <n v="49"/>
    <n v="55"/>
    <x v="1"/>
    <s v="Morning"/>
    <s v="Hot"/>
    <s v="Comfortable"/>
    <x v="0"/>
    <s v="Off Peak"/>
    <s v="Feb"/>
    <s v="2011-Feb"/>
    <s v="Low Demand"/>
    <x v="2"/>
  </r>
  <r>
    <n v="841"/>
    <d v="2011-02-07T00:00:00"/>
    <n v="1"/>
    <n v="0"/>
    <n v="2"/>
    <x v="11"/>
    <b v="0"/>
    <n v="1"/>
    <n v="1"/>
    <n v="0.3"/>
    <n v="0.31819999999999998"/>
    <n v="0.65"/>
    <n v="8.9599999999999999E-2"/>
    <n v="11"/>
    <n v="36"/>
    <n v="47"/>
    <x v="1"/>
    <s v="Morning"/>
    <s v="Hot"/>
    <s v="Comfortable"/>
    <x v="0"/>
    <s v="Off Peak"/>
    <s v="Feb"/>
    <s v="2011-Feb"/>
    <s v="Low Demand"/>
    <x v="2"/>
  </r>
  <r>
    <n v="842"/>
    <d v="2011-02-07T00:00:00"/>
    <n v="1"/>
    <n v="0"/>
    <n v="2"/>
    <x v="12"/>
    <b v="0"/>
    <n v="1"/>
    <n v="2"/>
    <n v="0.32"/>
    <n v="0.34849999999999998"/>
    <n v="0.62"/>
    <n v="0"/>
    <n v="7"/>
    <n v="59"/>
    <n v="66"/>
    <x v="1"/>
    <s v="Afternoon"/>
    <s v="Hot"/>
    <s v="Comfortable"/>
    <x v="1"/>
    <s v="Off Peak"/>
    <s v="Feb"/>
    <s v="2011-Feb"/>
    <s v="High Demand"/>
    <x v="2"/>
  </r>
  <r>
    <n v="843"/>
    <d v="2011-02-07T00:00:00"/>
    <n v="1"/>
    <n v="0"/>
    <n v="2"/>
    <x v="13"/>
    <b v="0"/>
    <n v="1"/>
    <n v="2"/>
    <n v="0.36"/>
    <n v="0.36359999999999998"/>
    <n v="0.56999999999999995"/>
    <n v="8.9599999999999999E-2"/>
    <n v="10"/>
    <n v="54"/>
    <n v="64"/>
    <x v="1"/>
    <s v="Afternoon"/>
    <s v="Hot"/>
    <s v="Comfortable"/>
    <x v="1"/>
    <s v="Off Peak"/>
    <s v="Feb"/>
    <s v="2011-Feb"/>
    <s v="High Demand"/>
    <x v="2"/>
  </r>
  <r>
    <n v="844"/>
    <d v="2011-02-07T00:00:00"/>
    <n v="1"/>
    <n v="0"/>
    <n v="2"/>
    <x v="14"/>
    <b v="0"/>
    <n v="1"/>
    <n v="2"/>
    <n v="0.36"/>
    <n v="0.36359999999999998"/>
    <n v="0.56999999999999995"/>
    <n v="8.9599999999999999E-2"/>
    <n v="8"/>
    <n v="52"/>
    <n v="60"/>
    <x v="1"/>
    <s v="Afternoon"/>
    <s v="Hot"/>
    <s v="Comfortable"/>
    <x v="1"/>
    <s v="Off Peak"/>
    <s v="Feb"/>
    <s v="2011-Feb"/>
    <s v="High Demand"/>
    <x v="2"/>
  </r>
  <r>
    <n v="845"/>
    <d v="2011-02-07T00:00:00"/>
    <n v="1"/>
    <n v="0"/>
    <n v="2"/>
    <x v="15"/>
    <b v="0"/>
    <n v="1"/>
    <n v="2"/>
    <n v="0.38"/>
    <n v="0.39389999999999997"/>
    <n v="0.54"/>
    <n v="8.9599999999999999E-2"/>
    <n v="4"/>
    <n v="46"/>
    <n v="50"/>
    <x v="1"/>
    <s v="Afternoon"/>
    <s v="Hot"/>
    <s v="Comfortable"/>
    <x v="1"/>
    <s v="Off Peak"/>
    <s v="Feb"/>
    <s v="2011-Feb"/>
    <s v="Low Demand"/>
    <x v="2"/>
  </r>
  <r>
    <n v="846"/>
    <d v="2011-02-07T00:00:00"/>
    <n v="1"/>
    <n v="0"/>
    <n v="2"/>
    <x v="16"/>
    <b v="0"/>
    <n v="1"/>
    <n v="2"/>
    <n v="0.36"/>
    <n v="0.34849999999999998"/>
    <n v="0.56999999999999995"/>
    <n v="0.1343"/>
    <n v="16"/>
    <n v="98"/>
    <n v="114"/>
    <x v="1"/>
    <s v="Afternoon"/>
    <s v="Hot"/>
    <s v="Comfortable"/>
    <x v="1"/>
    <s v="Off Peak"/>
    <s v="Feb"/>
    <s v="2011-Feb"/>
    <s v="High Demand"/>
    <x v="2"/>
  </r>
  <r>
    <n v="847"/>
    <d v="2011-02-07T00:00:00"/>
    <n v="1"/>
    <n v="0"/>
    <n v="2"/>
    <x v="17"/>
    <b v="0"/>
    <n v="1"/>
    <n v="2"/>
    <n v="0.32"/>
    <n v="0.31819999999999998"/>
    <n v="0.7"/>
    <n v="0.16420000000000001"/>
    <n v="9"/>
    <n v="207"/>
    <n v="216"/>
    <x v="1"/>
    <s v="Night"/>
    <s v="Hot"/>
    <s v="Comfortable"/>
    <x v="1"/>
    <s v="PM Peak"/>
    <s v="Feb"/>
    <s v="2011-Feb"/>
    <s v="High Demand"/>
    <x v="2"/>
  </r>
  <r>
    <n v="848"/>
    <d v="2011-02-07T00:00:00"/>
    <n v="1"/>
    <n v="0"/>
    <n v="2"/>
    <x v="18"/>
    <b v="0"/>
    <n v="1"/>
    <n v="2"/>
    <n v="0.34"/>
    <n v="0.33329999999999999"/>
    <n v="0.66"/>
    <n v="0.1343"/>
    <n v="5"/>
    <n v="170"/>
    <n v="175"/>
    <x v="1"/>
    <s v="Night"/>
    <s v="Hot"/>
    <s v="Comfortable"/>
    <x v="1"/>
    <s v="PM Peak"/>
    <s v="Feb"/>
    <s v="2011-Feb"/>
    <s v="High Demand"/>
    <x v="2"/>
  </r>
  <r>
    <n v="849"/>
    <d v="2011-02-07T00:00:00"/>
    <n v="1"/>
    <n v="0"/>
    <n v="2"/>
    <x v="19"/>
    <b v="0"/>
    <n v="1"/>
    <n v="2"/>
    <n v="0.32"/>
    <n v="0.34849999999999998"/>
    <n v="0.7"/>
    <n v="0"/>
    <n v="5"/>
    <n v="123"/>
    <n v="128"/>
    <x v="1"/>
    <s v="Night"/>
    <s v="Hot"/>
    <s v="Comfortable"/>
    <x v="1"/>
    <s v="PM Peak"/>
    <s v="Feb"/>
    <s v="2011-Feb"/>
    <s v="High Demand"/>
    <x v="2"/>
  </r>
  <r>
    <n v="850"/>
    <d v="2011-02-07T00:00:00"/>
    <n v="1"/>
    <n v="0"/>
    <n v="2"/>
    <x v="20"/>
    <b v="0"/>
    <n v="1"/>
    <n v="2"/>
    <n v="0.32"/>
    <n v="0.33329999999999999"/>
    <n v="0.7"/>
    <n v="0.1045"/>
    <n v="6"/>
    <n v="82"/>
    <n v="88"/>
    <x v="1"/>
    <s v="Night"/>
    <s v="Hot"/>
    <s v="Comfortable"/>
    <x v="1"/>
    <s v="Off Peak"/>
    <s v="Feb"/>
    <s v="2011-Feb"/>
    <s v="High Demand"/>
    <x v="2"/>
  </r>
  <r>
    <n v="851"/>
    <d v="2011-02-07T00:00:00"/>
    <n v="1"/>
    <n v="0"/>
    <n v="2"/>
    <x v="21"/>
    <b v="0"/>
    <n v="1"/>
    <n v="1"/>
    <n v="0.32"/>
    <n v="0.34849999999999998"/>
    <n v="0.7"/>
    <n v="0"/>
    <n v="3"/>
    <n v="75"/>
    <n v="78"/>
    <x v="1"/>
    <s v="Night"/>
    <s v="Hot"/>
    <s v="Comfortable"/>
    <x v="0"/>
    <s v="Off Peak"/>
    <s v="Feb"/>
    <s v="2011-Feb"/>
    <s v="High Demand"/>
    <x v="2"/>
  </r>
  <r>
    <n v="852"/>
    <d v="2011-02-07T00:00:00"/>
    <n v="1"/>
    <n v="0"/>
    <n v="2"/>
    <x v="22"/>
    <b v="0"/>
    <n v="1"/>
    <n v="1"/>
    <n v="0.28000000000000003"/>
    <n v="0.30299999999999999"/>
    <n v="0.81"/>
    <n v="8.9599999999999999E-2"/>
    <n v="3"/>
    <n v="34"/>
    <n v="37"/>
    <x v="1"/>
    <s v="Night"/>
    <s v="Hot"/>
    <s v="Comfortable"/>
    <x v="0"/>
    <s v="Off Peak"/>
    <s v="Feb"/>
    <s v="2011-Feb"/>
    <s v="Low Demand"/>
    <x v="2"/>
  </r>
  <r>
    <n v="853"/>
    <d v="2011-02-07T00:00:00"/>
    <n v="1"/>
    <n v="0"/>
    <n v="2"/>
    <x v="23"/>
    <b v="0"/>
    <n v="1"/>
    <n v="2"/>
    <n v="0.3"/>
    <n v="0.33329999999999999"/>
    <n v="0.81"/>
    <n v="0"/>
    <n v="6"/>
    <n v="19"/>
    <n v="25"/>
    <x v="1"/>
    <s v="Night"/>
    <s v="Hot"/>
    <s v="Comfortable"/>
    <x v="1"/>
    <s v="Off Peak"/>
    <s v="Feb"/>
    <s v="2011-Feb"/>
    <s v="Low Demand"/>
    <x v="2"/>
  </r>
  <r>
    <n v="854"/>
    <d v="2011-02-08T00:00:00"/>
    <n v="1"/>
    <n v="0"/>
    <n v="2"/>
    <x v="0"/>
    <b v="0"/>
    <n v="2"/>
    <n v="2"/>
    <n v="0.28000000000000003"/>
    <n v="0.31819999999999998"/>
    <n v="0.87"/>
    <n v="0"/>
    <n v="4"/>
    <n v="6"/>
    <n v="10"/>
    <x v="1"/>
    <s v="Late Night"/>
    <s v="Hot"/>
    <s v="Humid"/>
    <x v="1"/>
    <s v="Off Peak"/>
    <s v="Feb"/>
    <s v="2011-Feb"/>
    <s v="Low Demand"/>
    <x v="3"/>
  </r>
  <r>
    <n v="855"/>
    <d v="2011-02-08T00:00:00"/>
    <n v="1"/>
    <n v="0"/>
    <n v="2"/>
    <x v="1"/>
    <b v="0"/>
    <n v="2"/>
    <n v="2"/>
    <n v="0.28000000000000003"/>
    <n v="0.31819999999999998"/>
    <n v="0.87"/>
    <n v="0"/>
    <n v="0"/>
    <n v="4"/>
    <n v="4"/>
    <x v="1"/>
    <s v="Late Night"/>
    <s v="Hot"/>
    <s v="Humid"/>
    <x v="1"/>
    <s v="Off Peak"/>
    <s v="Feb"/>
    <s v="2011-Feb"/>
    <s v="Low Demand"/>
    <x v="3"/>
  </r>
  <r>
    <n v="856"/>
    <d v="2011-02-08T00:00:00"/>
    <n v="1"/>
    <n v="0"/>
    <n v="2"/>
    <x v="2"/>
    <b v="0"/>
    <n v="2"/>
    <n v="2"/>
    <n v="0.26"/>
    <n v="0.2727"/>
    <n v="0.93"/>
    <n v="0.1045"/>
    <n v="1"/>
    <n v="1"/>
    <n v="2"/>
    <x v="1"/>
    <s v="Late Night"/>
    <s v="Hot"/>
    <s v="Humid"/>
    <x v="1"/>
    <s v="Off Peak"/>
    <s v="Feb"/>
    <s v="2011-Feb"/>
    <s v="Low Demand"/>
    <x v="3"/>
  </r>
  <r>
    <n v="857"/>
    <d v="2011-02-08T00:00:00"/>
    <n v="1"/>
    <n v="0"/>
    <n v="2"/>
    <x v="3"/>
    <b v="0"/>
    <n v="2"/>
    <n v="3"/>
    <n v="0.28000000000000003"/>
    <n v="0.2727"/>
    <n v="0.93"/>
    <n v="0.16420000000000001"/>
    <n v="0"/>
    <n v="1"/>
    <n v="1"/>
    <x v="1"/>
    <s v="Late Night"/>
    <s v="Hot"/>
    <s v="Humid"/>
    <x v="2"/>
    <s v="Off Peak"/>
    <s v="Feb"/>
    <s v="2011-Feb"/>
    <s v="Low Demand"/>
    <x v="3"/>
  </r>
  <r>
    <n v="858"/>
    <d v="2011-02-08T00:00:00"/>
    <n v="1"/>
    <n v="0"/>
    <n v="2"/>
    <x v="4"/>
    <b v="0"/>
    <n v="2"/>
    <n v="1"/>
    <n v="0.26"/>
    <n v="0.2576"/>
    <n v="0.93"/>
    <n v="0.16420000000000001"/>
    <n v="0"/>
    <n v="3"/>
    <n v="3"/>
    <x v="1"/>
    <s v="Late Night"/>
    <s v="Hot"/>
    <s v="Humid"/>
    <x v="0"/>
    <s v="Off Peak"/>
    <s v="Feb"/>
    <s v="2011-Feb"/>
    <s v="Low Demand"/>
    <x v="3"/>
  </r>
  <r>
    <n v="859"/>
    <d v="2011-02-08T00:00:00"/>
    <n v="1"/>
    <n v="0"/>
    <n v="2"/>
    <x v="5"/>
    <b v="0"/>
    <n v="2"/>
    <n v="1"/>
    <n v="0.26"/>
    <n v="0.2273"/>
    <n v="0.81"/>
    <n v="0.32840000000000003"/>
    <n v="0"/>
    <n v="2"/>
    <n v="2"/>
    <x v="1"/>
    <s v="Late Night"/>
    <s v="Hot"/>
    <s v="Comfortable"/>
    <x v="0"/>
    <s v="Off Peak"/>
    <s v="Feb"/>
    <s v="2011-Feb"/>
    <s v="Low Demand"/>
    <x v="3"/>
  </r>
  <r>
    <n v="860"/>
    <d v="2011-02-08T00:00:00"/>
    <n v="1"/>
    <n v="0"/>
    <n v="2"/>
    <x v="6"/>
    <b v="0"/>
    <n v="2"/>
    <n v="1"/>
    <n v="0.26"/>
    <n v="0.2273"/>
    <n v="0.7"/>
    <n v="0.32840000000000003"/>
    <n v="0"/>
    <n v="39"/>
    <n v="39"/>
    <x v="1"/>
    <s v="Morning"/>
    <s v="Hot"/>
    <s v="Comfortable"/>
    <x v="0"/>
    <s v="Off Peak"/>
    <s v="Feb"/>
    <s v="2011-Feb"/>
    <s v="Low Demand"/>
    <x v="3"/>
  </r>
  <r>
    <n v="861"/>
    <d v="2011-02-08T00:00:00"/>
    <n v="1"/>
    <n v="0"/>
    <n v="2"/>
    <x v="7"/>
    <b v="0"/>
    <n v="2"/>
    <n v="1"/>
    <n v="0.24"/>
    <n v="0.19700000000000001"/>
    <n v="0.65"/>
    <n v="0.41789999999999999"/>
    <n v="3"/>
    <n v="97"/>
    <n v="100"/>
    <x v="1"/>
    <s v="Morning"/>
    <s v="Hot"/>
    <s v="Comfortable"/>
    <x v="0"/>
    <s v="AM Peak"/>
    <s v="Feb"/>
    <s v="2011-Feb"/>
    <s v="High Demand"/>
    <x v="3"/>
  </r>
  <r>
    <n v="862"/>
    <d v="2011-02-08T00:00:00"/>
    <n v="1"/>
    <n v="0"/>
    <n v="2"/>
    <x v="8"/>
    <b v="0"/>
    <n v="2"/>
    <n v="1"/>
    <n v="0.24"/>
    <n v="0.19700000000000001"/>
    <n v="0.56000000000000005"/>
    <n v="0.49249999999999999"/>
    <n v="7"/>
    <n v="236"/>
    <n v="243"/>
    <x v="1"/>
    <s v="Morning"/>
    <s v="Hot"/>
    <s v="Comfortable"/>
    <x v="0"/>
    <s v="AM Peak"/>
    <s v="Feb"/>
    <s v="2011-Feb"/>
    <s v="High Demand"/>
    <x v="3"/>
  </r>
  <r>
    <n v="863"/>
    <d v="2011-02-08T00:00:00"/>
    <n v="1"/>
    <n v="0"/>
    <n v="2"/>
    <x v="9"/>
    <b v="0"/>
    <n v="2"/>
    <n v="1"/>
    <n v="0.24"/>
    <n v="0.19700000000000001"/>
    <n v="0.52"/>
    <n v="0.49249999999999999"/>
    <n v="7"/>
    <n v="128"/>
    <n v="135"/>
    <x v="1"/>
    <s v="Morning"/>
    <s v="Hot"/>
    <s v="Comfortable"/>
    <x v="0"/>
    <s v="AM Peak"/>
    <s v="Feb"/>
    <s v="2011-Feb"/>
    <s v="High Demand"/>
    <x v="3"/>
  </r>
  <r>
    <n v="864"/>
    <d v="2011-02-08T00:00:00"/>
    <n v="1"/>
    <n v="0"/>
    <n v="2"/>
    <x v="10"/>
    <b v="0"/>
    <n v="2"/>
    <n v="1"/>
    <n v="0.22"/>
    <n v="0.18179999999999999"/>
    <n v="0.47"/>
    <n v="0.55220000000000002"/>
    <n v="4"/>
    <n v="44"/>
    <n v="48"/>
    <x v="1"/>
    <s v="Morning"/>
    <s v="Hot"/>
    <s v="Comfortable"/>
    <x v="0"/>
    <s v="Off Peak"/>
    <s v="Feb"/>
    <s v="2011-Feb"/>
    <s v="Low Demand"/>
    <x v="3"/>
  </r>
  <r>
    <n v="865"/>
    <d v="2011-02-08T00:00:00"/>
    <n v="1"/>
    <n v="0"/>
    <n v="2"/>
    <x v="11"/>
    <b v="0"/>
    <n v="2"/>
    <n v="1"/>
    <n v="0.22"/>
    <n v="0.18179999999999999"/>
    <n v="0.47"/>
    <n v="0.4627"/>
    <n v="1"/>
    <n v="49"/>
    <n v="50"/>
    <x v="1"/>
    <s v="Morning"/>
    <s v="Hot"/>
    <s v="Comfortable"/>
    <x v="0"/>
    <s v="Off Peak"/>
    <s v="Feb"/>
    <s v="2011-Feb"/>
    <s v="Low Demand"/>
    <x v="3"/>
  </r>
  <r>
    <n v="866"/>
    <d v="2011-02-08T00:00:00"/>
    <n v="1"/>
    <n v="0"/>
    <n v="2"/>
    <x v="12"/>
    <b v="0"/>
    <n v="2"/>
    <n v="1"/>
    <n v="0.24"/>
    <n v="0.19700000000000001"/>
    <n v="0.38"/>
    <n v="0.49249999999999999"/>
    <n v="2"/>
    <n v="63"/>
    <n v="65"/>
    <x v="1"/>
    <s v="Afternoon"/>
    <s v="Hot"/>
    <s v="Comfortable"/>
    <x v="0"/>
    <s v="Off Peak"/>
    <s v="Feb"/>
    <s v="2011-Feb"/>
    <s v="High Demand"/>
    <x v="3"/>
  </r>
  <r>
    <n v="867"/>
    <d v="2011-02-08T00:00:00"/>
    <n v="1"/>
    <n v="0"/>
    <n v="2"/>
    <x v="13"/>
    <b v="0"/>
    <n v="2"/>
    <n v="2"/>
    <n v="0.24"/>
    <n v="0.19700000000000001"/>
    <n v="0.32"/>
    <n v="0.44779999999999998"/>
    <n v="2"/>
    <n v="48"/>
    <n v="50"/>
    <x v="1"/>
    <s v="Afternoon"/>
    <s v="Hot"/>
    <s v="Dry"/>
    <x v="1"/>
    <s v="Off Peak"/>
    <s v="Feb"/>
    <s v="2011-Feb"/>
    <s v="Low Demand"/>
    <x v="3"/>
  </r>
  <r>
    <n v="868"/>
    <d v="2011-02-08T00:00:00"/>
    <n v="1"/>
    <n v="0"/>
    <n v="2"/>
    <x v="14"/>
    <b v="0"/>
    <n v="2"/>
    <n v="1"/>
    <n v="0.22"/>
    <n v="0.19700000000000001"/>
    <n v="0.37"/>
    <n v="0.41789999999999999"/>
    <n v="3"/>
    <n v="61"/>
    <n v="64"/>
    <x v="1"/>
    <s v="Afternoon"/>
    <s v="Hot"/>
    <s v="Comfortable"/>
    <x v="0"/>
    <s v="Off Peak"/>
    <s v="Feb"/>
    <s v="2011-Feb"/>
    <s v="High Demand"/>
    <x v="3"/>
  </r>
  <r>
    <n v="869"/>
    <d v="2011-02-08T00:00:00"/>
    <n v="1"/>
    <n v="0"/>
    <n v="2"/>
    <x v="15"/>
    <b v="0"/>
    <n v="2"/>
    <n v="1"/>
    <n v="0.22"/>
    <n v="0.19700000000000001"/>
    <n v="0.35"/>
    <n v="0.3881"/>
    <n v="6"/>
    <n v="45"/>
    <n v="51"/>
    <x v="1"/>
    <s v="Afternoon"/>
    <s v="Hot"/>
    <s v="Dry"/>
    <x v="0"/>
    <s v="Off Peak"/>
    <s v="Feb"/>
    <s v="2011-Feb"/>
    <s v="Low Demand"/>
    <x v="3"/>
  </r>
  <r>
    <n v="870"/>
    <d v="2011-02-08T00:00:00"/>
    <n v="1"/>
    <n v="0"/>
    <n v="2"/>
    <x v="16"/>
    <b v="0"/>
    <n v="2"/>
    <n v="1"/>
    <n v="0.22"/>
    <n v="0.18179999999999999"/>
    <n v="0.35"/>
    <n v="0.52239999999999998"/>
    <n v="4"/>
    <n v="79"/>
    <n v="83"/>
    <x v="1"/>
    <s v="Afternoon"/>
    <s v="Hot"/>
    <s v="Dry"/>
    <x v="0"/>
    <s v="Off Peak"/>
    <s v="Feb"/>
    <s v="2011-Feb"/>
    <s v="High Demand"/>
    <x v="3"/>
  </r>
  <r>
    <n v="871"/>
    <d v="2011-02-08T00:00:00"/>
    <n v="1"/>
    <n v="0"/>
    <n v="2"/>
    <x v="17"/>
    <b v="0"/>
    <n v="2"/>
    <n v="1"/>
    <n v="0.22"/>
    <n v="0.18179999999999999"/>
    <n v="0.32"/>
    <n v="0.58209999999999995"/>
    <n v="4"/>
    <n v="172"/>
    <n v="176"/>
    <x v="1"/>
    <s v="Night"/>
    <s v="Hot"/>
    <s v="Dry"/>
    <x v="0"/>
    <s v="PM Peak"/>
    <s v="Feb"/>
    <s v="2011-Feb"/>
    <s v="High Demand"/>
    <x v="3"/>
  </r>
  <r>
    <n v="872"/>
    <d v="2011-02-08T00:00:00"/>
    <n v="1"/>
    <n v="0"/>
    <n v="2"/>
    <x v="18"/>
    <b v="0"/>
    <n v="2"/>
    <n v="1"/>
    <n v="0.2"/>
    <n v="0.18179999999999999"/>
    <n v="0.32"/>
    <n v="0.3881"/>
    <n v="1"/>
    <n v="151"/>
    <n v="152"/>
    <x v="1"/>
    <s v="Night"/>
    <s v="Mild"/>
    <s v="Dry"/>
    <x v="0"/>
    <s v="PM Peak"/>
    <s v="Feb"/>
    <s v="2011-Feb"/>
    <s v="High Demand"/>
    <x v="3"/>
  </r>
  <r>
    <n v="873"/>
    <d v="2011-02-08T00:00:00"/>
    <n v="1"/>
    <n v="0"/>
    <n v="2"/>
    <x v="19"/>
    <b v="0"/>
    <n v="2"/>
    <n v="1"/>
    <n v="0.16"/>
    <n v="0.1212"/>
    <n v="0.4"/>
    <n v="0.4627"/>
    <n v="1"/>
    <n v="100"/>
    <n v="101"/>
    <x v="1"/>
    <s v="Night"/>
    <s v="Mild"/>
    <s v="Comfortable"/>
    <x v="0"/>
    <s v="PM Peak"/>
    <s v="Feb"/>
    <s v="2011-Feb"/>
    <s v="High Demand"/>
    <x v="3"/>
  </r>
  <r>
    <n v="874"/>
    <d v="2011-02-08T00:00:00"/>
    <n v="1"/>
    <n v="0"/>
    <n v="2"/>
    <x v="20"/>
    <b v="0"/>
    <n v="2"/>
    <n v="1"/>
    <n v="0.16"/>
    <n v="0.13639999999999999"/>
    <n v="0.4"/>
    <n v="0.32840000000000003"/>
    <n v="3"/>
    <n v="53"/>
    <n v="56"/>
    <x v="1"/>
    <s v="Night"/>
    <s v="Mild"/>
    <s v="Comfortable"/>
    <x v="0"/>
    <s v="Off Peak"/>
    <s v="Feb"/>
    <s v="2011-Feb"/>
    <s v="Low Demand"/>
    <x v="3"/>
  </r>
  <r>
    <n v="875"/>
    <d v="2011-02-08T00:00:00"/>
    <n v="1"/>
    <n v="0"/>
    <n v="2"/>
    <x v="21"/>
    <b v="0"/>
    <n v="2"/>
    <n v="1"/>
    <n v="0.14000000000000001"/>
    <n v="0.1061"/>
    <n v="0.33"/>
    <n v="0.4627"/>
    <n v="8"/>
    <n v="46"/>
    <n v="54"/>
    <x v="1"/>
    <s v="Night"/>
    <s v="Mild"/>
    <s v="Dry"/>
    <x v="0"/>
    <s v="Off Peak"/>
    <s v="Feb"/>
    <s v="2011-Feb"/>
    <s v="Low Demand"/>
    <x v="3"/>
  </r>
  <r>
    <n v="876"/>
    <d v="2011-02-08T00:00:00"/>
    <n v="1"/>
    <n v="0"/>
    <n v="2"/>
    <x v="22"/>
    <b v="0"/>
    <n v="2"/>
    <n v="1"/>
    <n v="0.12"/>
    <n v="0.1061"/>
    <n v="0.33"/>
    <n v="0.35820000000000002"/>
    <n v="0"/>
    <n v="29"/>
    <n v="29"/>
    <x v="1"/>
    <s v="Night"/>
    <s v="Mild"/>
    <s v="Dry"/>
    <x v="0"/>
    <s v="Off Peak"/>
    <s v="Feb"/>
    <s v="2011-Feb"/>
    <s v="Low Demand"/>
    <x v="3"/>
  </r>
  <r>
    <n v="877"/>
    <d v="2011-02-08T00:00:00"/>
    <n v="1"/>
    <n v="0"/>
    <n v="2"/>
    <x v="23"/>
    <b v="0"/>
    <n v="2"/>
    <n v="1"/>
    <n v="0.12"/>
    <n v="0.1061"/>
    <n v="0.33"/>
    <n v="0.32840000000000003"/>
    <n v="3"/>
    <n v="9"/>
    <n v="12"/>
    <x v="1"/>
    <s v="Night"/>
    <s v="Mild"/>
    <s v="Dry"/>
    <x v="0"/>
    <s v="Off Peak"/>
    <s v="Feb"/>
    <s v="2011-Feb"/>
    <s v="Low Demand"/>
    <x v="3"/>
  </r>
  <r>
    <n v="878"/>
    <d v="2011-02-09T00:00:00"/>
    <n v="1"/>
    <n v="0"/>
    <n v="2"/>
    <x v="0"/>
    <b v="0"/>
    <n v="3"/>
    <n v="1"/>
    <n v="0.1"/>
    <n v="7.5800000000000006E-2"/>
    <n v="0.36"/>
    <n v="0.35820000000000002"/>
    <n v="0"/>
    <n v="17"/>
    <n v="17"/>
    <x v="1"/>
    <s v="Late Night"/>
    <s v="Cold"/>
    <s v="Comfortable"/>
    <x v="0"/>
    <s v="Off Peak"/>
    <s v="Feb"/>
    <s v="2011-Feb"/>
    <s v="Low Demand"/>
    <x v="4"/>
  </r>
  <r>
    <n v="879"/>
    <d v="2011-02-09T00:00:00"/>
    <n v="1"/>
    <n v="0"/>
    <n v="2"/>
    <x v="1"/>
    <b v="0"/>
    <n v="3"/>
    <n v="1"/>
    <n v="0.1"/>
    <n v="0.1061"/>
    <n v="0.36"/>
    <n v="0.22389999999999999"/>
    <n v="0"/>
    <n v="7"/>
    <n v="7"/>
    <x v="1"/>
    <s v="Late Night"/>
    <s v="Cold"/>
    <s v="Comfortable"/>
    <x v="0"/>
    <s v="Off Peak"/>
    <s v="Feb"/>
    <s v="2011-Feb"/>
    <s v="Low Demand"/>
    <x v="4"/>
  </r>
  <r>
    <n v="880"/>
    <d v="2011-02-09T00:00:00"/>
    <n v="1"/>
    <n v="0"/>
    <n v="2"/>
    <x v="2"/>
    <b v="0"/>
    <n v="3"/>
    <n v="1"/>
    <n v="0.08"/>
    <n v="7.5800000000000006E-2"/>
    <n v="0.38"/>
    <n v="0.28360000000000002"/>
    <n v="1"/>
    <n v="2"/>
    <n v="3"/>
    <x v="1"/>
    <s v="Late Night"/>
    <s v="Cold"/>
    <s v="Comfortable"/>
    <x v="0"/>
    <s v="Off Peak"/>
    <s v="Feb"/>
    <s v="2011-Feb"/>
    <s v="Low Demand"/>
    <x v="4"/>
  </r>
  <r>
    <n v="881"/>
    <d v="2011-02-09T00:00:00"/>
    <n v="1"/>
    <n v="0"/>
    <n v="2"/>
    <x v="3"/>
    <b v="0"/>
    <n v="3"/>
    <n v="1"/>
    <n v="0.06"/>
    <n v="7.5800000000000006E-2"/>
    <n v="0.45"/>
    <n v="0.1343"/>
    <n v="0"/>
    <n v="2"/>
    <n v="2"/>
    <x v="1"/>
    <s v="Late Night"/>
    <s v="Cold"/>
    <s v="Comfortable"/>
    <x v="0"/>
    <s v="Off Peak"/>
    <s v="Feb"/>
    <s v="2011-Feb"/>
    <s v="Low Demand"/>
    <x v="4"/>
  </r>
  <r>
    <n v="882"/>
    <d v="2011-02-09T00:00:00"/>
    <n v="1"/>
    <n v="0"/>
    <n v="2"/>
    <x v="5"/>
    <b v="0"/>
    <n v="3"/>
    <n v="1"/>
    <n v="0.06"/>
    <n v="0.1061"/>
    <n v="0.45"/>
    <n v="0.1045"/>
    <n v="0"/>
    <n v="7"/>
    <n v="7"/>
    <x v="1"/>
    <s v="Late Night"/>
    <s v="Cold"/>
    <s v="Comfortable"/>
    <x v="0"/>
    <s v="Off Peak"/>
    <s v="Feb"/>
    <s v="2011-Feb"/>
    <s v="Low Demand"/>
    <x v="4"/>
  </r>
  <r>
    <n v="883"/>
    <d v="2011-02-09T00:00:00"/>
    <n v="1"/>
    <n v="0"/>
    <n v="2"/>
    <x v="6"/>
    <b v="0"/>
    <n v="3"/>
    <n v="1"/>
    <n v="0.06"/>
    <n v="0.1515"/>
    <n v="0.45"/>
    <n v="0"/>
    <n v="0"/>
    <n v="43"/>
    <n v="43"/>
    <x v="1"/>
    <s v="Morning"/>
    <s v="Cold"/>
    <s v="Comfortable"/>
    <x v="0"/>
    <s v="Off Peak"/>
    <s v="Feb"/>
    <s v="2011-Feb"/>
    <s v="Low Demand"/>
    <x v="4"/>
  </r>
  <r>
    <n v="884"/>
    <d v="2011-02-09T00:00:00"/>
    <n v="1"/>
    <n v="0"/>
    <n v="2"/>
    <x v="7"/>
    <b v="0"/>
    <n v="3"/>
    <n v="1"/>
    <n v="0.06"/>
    <n v="0.1061"/>
    <n v="0.49"/>
    <n v="0.1045"/>
    <n v="4"/>
    <n v="95"/>
    <n v="99"/>
    <x v="1"/>
    <s v="Morning"/>
    <s v="Cold"/>
    <s v="Comfortable"/>
    <x v="0"/>
    <s v="AM Peak"/>
    <s v="Feb"/>
    <s v="2011-Feb"/>
    <s v="High Demand"/>
    <x v="4"/>
  </r>
  <r>
    <n v="885"/>
    <d v="2011-02-09T00:00:00"/>
    <n v="1"/>
    <n v="0"/>
    <n v="2"/>
    <x v="8"/>
    <b v="0"/>
    <n v="3"/>
    <n v="1"/>
    <n v="0.1"/>
    <n v="0.13639999999999999"/>
    <n v="0.42"/>
    <n v="0"/>
    <n v="1"/>
    <n v="198"/>
    <n v="199"/>
    <x v="1"/>
    <s v="Morning"/>
    <s v="Cold"/>
    <s v="Comfortable"/>
    <x v="0"/>
    <s v="AM Peak"/>
    <s v="Feb"/>
    <s v="2011-Feb"/>
    <s v="High Demand"/>
    <x v="4"/>
  </r>
  <r>
    <n v="886"/>
    <d v="2011-02-09T00:00:00"/>
    <n v="1"/>
    <n v="0"/>
    <n v="2"/>
    <x v="9"/>
    <b v="0"/>
    <n v="3"/>
    <n v="1"/>
    <n v="0.12"/>
    <n v="0.13639999999999999"/>
    <n v="0.39"/>
    <n v="0.16420000000000001"/>
    <n v="4"/>
    <n v="119"/>
    <n v="123"/>
    <x v="1"/>
    <s v="Morning"/>
    <s v="Mild"/>
    <s v="Comfortable"/>
    <x v="0"/>
    <s v="AM Peak"/>
    <s v="Feb"/>
    <s v="2011-Feb"/>
    <s v="High Demand"/>
    <x v="4"/>
  </r>
  <r>
    <n v="887"/>
    <d v="2011-02-09T00:00:00"/>
    <n v="1"/>
    <n v="0"/>
    <n v="2"/>
    <x v="10"/>
    <b v="0"/>
    <n v="3"/>
    <n v="1"/>
    <n v="0.14000000000000001"/>
    <n v="0.18179999999999999"/>
    <n v="0.36"/>
    <n v="0"/>
    <n v="8"/>
    <n v="51"/>
    <n v="59"/>
    <x v="1"/>
    <s v="Morning"/>
    <s v="Mild"/>
    <s v="Comfortable"/>
    <x v="0"/>
    <s v="Off Peak"/>
    <s v="Feb"/>
    <s v="2011-Feb"/>
    <s v="High Demand"/>
    <x v="4"/>
  </r>
  <r>
    <n v="888"/>
    <d v="2011-02-09T00:00:00"/>
    <n v="1"/>
    <n v="0"/>
    <n v="2"/>
    <x v="11"/>
    <b v="0"/>
    <n v="3"/>
    <n v="2"/>
    <n v="0.14000000000000001"/>
    <n v="0.1515"/>
    <n v="0.43"/>
    <n v="0.16420000000000001"/>
    <n v="1"/>
    <n v="40"/>
    <n v="41"/>
    <x v="1"/>
    <s v="Morning"/>
    <s v="Mild"/>
    <s v="Comfortable"/>
    <x v="1"/>
    <s v="Off Peak"/>
    <s v="Feb"/>
    <s v="2011-Feb"/>
    <s v="Low Demand"/>
    <x v="4"/>
  </r>
  <r>
    <n v="889"/>
    <d v="2011-02-09T00:00:00"/>
    <n v="1"/>
    <n v="0"/>
    <n v="2"/>
    <x v="12"/>
    <b v="0"/>
    <n v="3"/>
    <n v="2"/>
    <n v="0.18"/>
    <n v="0.18179999999999999"/>
    <n v="0.4"/>
    <n v="0.22389999999999999"/>
    <n v="4"/>
    <n v="57"/>
    <n v="61"/>
    <x v="1"/>
    <s v="Afternoon"/>
    <s v="Mild"/>
    <s v="Comfortable"/>
    <x v="1"/>
    <s v="Off Peak"/>
    <s v="Feb"/>
    <s v="2011-Feb"/>
    <s v="High Demand"/>
    <x v="4"/>
  </r>
  <r>
    <n v="890"/>
    <d v="2011-02-09T00:00:00"/>
    <n v="1"/>
    <n v="0"/>
    <n v="2"/>
    <x v="13"/>
    <b v="0"/>
    <n v="3"/>
    <n v="1"/>
    <n v="0.18"/>
    <n v="0.16669999999999999"/>
    <n v="0.4"/>
    <n v="0.25369999999999998"/>
    <n v="2"/>
    <n v="67"/>
    <n v="69"/>
    <x v="1"/>
    <s v="Afternoon"/>
    <s v="Mild"/>
    <s v="Comfortable"/>
    <x v="0"/>
    <s v="Off Peak"/>
    <s v="Feb"/>
    <s v="2011-Feb"/>
    <s v="High Demand"/>
    <x v="4"/>
  </r>
  <r>
    <n v="891"/>
    <d v="2011-02-09T00:00:00"/>
    <n v="1"/>
    <n v="0"/>
    <n v="2"/>
    <x v="14"/>
    <b v="0"/>
    <n v="3"/>
    <n v="1"/>
    <n v="0.2"/>
    <n v="0.18179999999999999"/>
    <n v="0.34"/>
    <n v="0.29849999999999999"/>
    <n v="2"/>
    <n v="56"/>
    <n v="58"/>
    <x v="1"/>
    <s v="Afternoon"/>
    <s v="Mild"/>
    <s v="Dry"/>
    <x v="0"/>
    <s v="Off Peak"/>
    <s v="Feb"/>
    <s v="2011-Feb"/>
    <s v="Low Demand"/>
    <x v="4"/>
  </r>
  <r>
    <n v="892"/>
    <d v="2011-02-09T00:00:00"/>
    <n v="1"/>
    <n v="0"/>
    <n v="2"/>
    <x v="15"/>
    <b v="0"/>
    <n v="3"/>
    <n v="2"/>
    <n v="0.2"/>
    <n v="0.18179999999999999"/>
    <n v="0.34"/>
    <n v="0.28360000000000002"/>
    <n v="3"/>
    <n v="61"/>
    <n v="64"/>
    <x v="1"/>
    <s v="Afternoon"/>
    <s v="Mild"/>
    <s v="Dry"/>
    <x v="1"/>
    <s v="Off Peak"/>
    <s v="Feb"/>
    <s v="2011-Feb"/>
    <s v="High Demand"/>
    <x v="4"/>
  </r>
  <r>
    <n v="893"/>
    <d v="2011-02-09T00:00:00"/>
    <n v="1"/>
    <n v="0"/>
    <n v="2"/>
    <x v="16"/>
    <b v="0"/>
    <n v="3"/>
    <n v="2"/>
    <n v="0.2"/>
    <n v="0.19700000000000001"/>
    <n v="0.37"/>
    <n v="0.25369999999999998"/>
    <n v="7"/>
    <n v="72"/>
    <n v="79"/>
    <x v="1"/>
    <s v="Afternoon"/>
    <s v="Mild"/>
    <s v="Comfortable"/>
    <x v="1"/>
    <s v="Off Peak"/>
    <s v="Feb"/>
    <s v="2011-Feb"/>
    <s v="High Demand"/>
    <x v="4"/>
  </r>
  <r>
    <n v="894"/>
    <d v="2011-02-09T00:00:00"/>
    <n v="1"/>
    <n v="0"/>
    <n v="2"/>
    <x v="17"/>
    <b v="0"/>
    <n v="3"/>
    <n v="2"/>
    <n v="0.2"/>
    <n v="0.19700000000000001"/>
    <n v="0.34"/>
    <n v="0.25369999999999998"/>
    <n v="9"/>
    <n v="157"/>
    <n v="166"/>
    <x v="1"/>
    <s v="Night"/>
    <s v="Mild"/>
    <s v="Dry"/>
    <x v="1"/>
    <s v="PM Peak"/>
    <s v="Feb"/>
    <s v="2011-Feb"/>
    <s v="High Demand"/>
    <x v="4"/>
  </r>
  <r>
    <n v="895"/>
    <d v="2011-02-09T00:00:00"/>
    <n v="1"/>
    <n v="0"/>
    <n v="2"/>
    <x v="18"/>
    <b v="0"/>
    <n v="3"/>
    <n v="2"/>
    <n v="0.18"/>
    <n v="0.16669999999999999"/>
    <n v="0.47"/>
    <n v="0.29849999999999999"/>
    <n v="2"/>
    <n v="168"/>
    <n v="170"/>
    <x v="1"/>
    <s v="Night"/>
    <s v="Mild"/>
    <s v="Comfortable"/>
    <x v="1"/>
    <s v="PM Peak"/>
    <s v="Feb"/>
    <s v="2011-Feb"/>
    <s v="High Demand"/>
    <x v="4"/>
  </r>
  <r>
    <n v="896"/>
    <d v="2011-02-09T00:00:00"/>
    <n v="1"/>
    <n v="0"/>
    <n v="2"/>
    <x v="19"/>
    <b v="0"/>
    <n v="3"/>
    <n v="3"/>
    <n v="0.14000000000000001"/>
    <n v="0.1212"/>
    <n v="0.86"/>
    <n v="0.25369999999999998"/>
    <n v="1"/>
    <n v="87"/>
    <n v="88"/>
    <x v="1"/>
    <s v="Night"/>
    <s v="Mild"/>
    <s v="Humid"/>
    <x v="2"/>
    <s v="PM Peak"/>
    <s v="Feb"/>
    <s v="2011-Feb"/>
    <s v="High Demand"/>
    <x v="4"/>
  </r>
  <r>
    <n v="897"/>
    <d v="2011-02-09T00:00:00"/>
    <n v="1"/>
    <n v="0"/>
    <n v="2"/>
    <x v="20"/>
    <b v="0"/>
    <n v="3"/>
    <n v="3"/>
    <n v="0.14000000000000001"/>
    <n v="0.1515"/>
    <n v="0.86"/>
    <n v="0.16420000000000001"/>
    <n v="0"/>
    <n v="84"/>
    <n v="84"/>
    <x v="1"/>
    <s v="Night"/>
    <s v="Mild"/>
    <s v="Humid"/>
    <x v="2"/>
    <s v="Off Peak"/>
    <s v="Feb"/>
    <s v="2011-Feb"/>
    <s v="High Demand"/>
    <x v="4"/>
  </r>
  <r>
    <n v="898"/>
    <d v="2011-02-09T00:00:00"/>
    <n v="1"/>
    <n v="0"/>
    <n v="2"/>
    <x v="21"/>
    <b v="0"/>
    <n v="3"/>
    <n v="2"/>
    <n v="0.14000000000000001"/>
    <n v="0.1515"/>
    <n v="0.86"/>
    <n v="0.16420000000000001"/>
    <n v="0"/>
    <n v="83"/>
    <n v="83"/>
    <x v="1"/>
    <s v="Night"/>
    <s v="Mild"/>
    <s v="Humid"/>
    <x v="1"/>
    <s v="Off Peak"/>
    <s v="Feb"/>
    <s v="2011-Feb"/>
    <s v="High Demand"/>
    <x v="4"/>
  </r>
  <r>
    <n v="899"/>
    <d v="2011-02-09T00:00:00"/>
    <n v="1"/>
    <n v="0"/>
    <n v="2"/>
    <x v="22"/>
    <b v="0"/>
    <n v="3"/>
    <n v="3"/>
    <n v="0.16"/>
    <n v="0.16669999999999999"/>
    <n v="0.8"/>
    <n v="0.16420000000000001"/>
    <n v="4"/>
    <n v="42"/>
    <n v="46"/>
    <x v="1"/>
    <s v="Night"/>
    <s v="Mild"/>
    <s v="Comfortable"/>
    <x v="2"/>
    <s v="Off Peak"/>
    <s v="Feb"/>
    <s v="2011-Feb"/>
    <s v="Low Demand"/>
    <x v="4"/>
  </r>
  <r>
    <n v="900"/>
    <d v="2011-02-09T00:00:00"/>
    <n v="1"/>
    <n v="0"/>
    <n v="2"/>
    <x v="23"/>
    <b v="0"/>
    <n v="3"/>
    <n v="3"/>
    <n v="0.16"/>
    <n v="0.1515"/>
    <n v="0.8"/>
    <n v="0.19400000000000001"/>
    <n v="0"/>
    <n v="37"/>
    <n v="37"/>
    <x v="1"/>
    <s v="Night"/>
    <s v="Mild"/>
    <s v="Comfortable"/>
    <x v="2"/>
    <s v="Off Peak"/>
    <s v="Feb"/>
    <s v="2011-Feb"/>
    <s v="Low Demand"/>
    <x v="4"/>
  </r>
  <r>
    <n v="901"/>
    <d v="2011-02-10T00:00:00"/>
    <n v="1"/>
    <n v="0"/>
    <n v="2"/>
    <x v="0"/>
    <b v="0"/>
    <n v="4"/>
    <n v="3"/>
    <n v="0.14000000000000001"/>
    <n v="0.13639999999999999"/>
    <n v="0.86"/>
    <n v="0.19400000000000001"/>
    <n v="0"/>
    <n v="16"/>
    <n v="16"/>
    <x v="1"/>
    <s v="Late Night"/>
    <s v="Mild"/>
    <s v="Humid"/>
    <x v="2"/>
    <s v="Off Peak"/>
    <s v="Feb"/>
    <s v="2011-Feb"/>
    <s v="Low Demand"/>
    <x v="5"/>
  </r>
  <r>
    <n v="902"/>
    <d v="2011-02-10T00:00:00"/>
    <n v="1"/>
    <n v="0"/>
    <n v="2"/>
    <x v="1"/>
    <b v="0"/>
    <n v="4"/>
    <n v="3"/>
    <n v="0.14000000000000001"/>
    <n v="0.1515"/>
    <n v="0.8"/>
    <n v="0.1343"/>
    <n v="0"/>
    <n v="7"/>
    <n v="7"/>
    <x v="1"/>
    <s v="Late Night"/>
    <s v="Mild"/>
    <s v="Comfortable"/>
    <x v="2"/>
    <s v="Off Peak"/>
    <s v="Feb"/>
    <s v="2011-Feb"/>
    <s v="Low Demand"/>
    <x v="5"/>
  </r>
  <r>
    <n v="903"/>
    <d v="2011-02-10T00:00:00"/>
    <n v="1"/>
    <n v="0"/>
    <n v="2"/>
    <x v="2"/>
    <b v="0"/>
    <n v="4"/>
    <n v="3"/>
    <n v="0.14000000000000001"/>
    <n v="0.1515"/>
    <n v="0.8"/>
    <n v="0.1343"/>
    <n v="0"/>
    <n v="3"/>
    <n v="3"/>
    <x v="1"/>
    <s v="Late Night"/>
    <s v="Mild"/>
    <s v="Comfortable"/>
    <x v="2"/>
    <s v="Off Peak"/>
    <s v="Feb"/>
    <s v="2011-Feb"/>
    <s v="Low Demand"/>
    <x v="5"/>
  </r>
  <r>
    <n v="904"/>
    <d v="2011-02-10T00:00:00"/>
    <n v="1"/>
    <n v="0"/>
    <n v="2"/>
    <x v="4"/>
    <b v="0"/>
    <n v="4"/>
    <n v="2"/>
    <n v="0.14000000000000001"/>
    <n v="0.13639999999999999"/>
    <n v="0.59"/>
    <n v="0.22389999999999999"/>
    <n v="0"/>
    <n v="1"/>
    <n v="1"/>
    <x v="1"/>
    <s v="Late Night"/>
    <s v="Mild"/>
    <s v="Comfortable"/>
    <x v="1"/>
    <s v="Off Peak"/>
    <s v="Feb"/>
    <s v="2011-Feb"/>
    <s v="Low Demand"/>
    <x v="5"/>
  </r>
  <r>
    <n v="905"/>
    <d v="2011-02-10T00:00:00"/>
    <n v="1"/>
    <n v="0"/>
    <n v="2"/>
    <x v="5"/>
    <b v="0"/>
    <n v="4"/>
    <n v="2"/>
    <n v="0.12"/>
    <n v="0.1212"/>
    <n v="0.5"/>
    <n v="0.22389999999999999"/>
    <n v="0"/>
    <n v="6"/>
    <n v="6"/>
    <x v="1"/>
    <s v="Late Night"/>
    <s v="Mild"/>
    <s v="Comfortable"/>
    <x v="1"/>
    <s v="Off Peak"/>
    <s v="Feb"/>
    <s v="2011-Feb"/>
    <s v="Low Demand"/>
    <x v="5"/>
  </r>
  <r>
    <n v="906"/>
    <d v="2011-02-10T00:00:00"/>
    <n v="1"/>
    <n v="0"/>
    <n v="2"/>
    <x v="6"/>
    <b v="0"/>
    <n v="4"/>
    <n v="2"/>
    <n v="0.12"/>
    <n v="0.1212"/>
    <n v="0.54"/>
    <n v="0.28360000000000002"/>
    <n v="0"/>
    <n v="26"/>
    <n v="26"/>
    <x v="1"/>
    <s v="Morning"/>
    <s v="Mild"/>
    <s v="Comfortable"/>
    <x v="1"/>
    <s v="Off Peak"/>
    <s v="Feb"/>
    <s v="2011-Feb"/>
    <s v="Low Demand"/>
    <x v="5"/>
  </r>
  <r>
    <n v="907"/>
    <d v="2011-02-10T00:00:00"/>
    <n v="1"/>
    <n v="0"/>
    <n v="2"/>
    <x v="7"/>
    <b v="0"/>
    <n v="4"/>
    <n v="1"/>
    <n v="0.1"/>
    <n v="7.5800000000000006E-2"/>
    <n v="0.5"/>
    <n v="0.41789999999999999"/>
    <n v="0"/>
    <n v="99"/>
    <n v="99"/>
    <x v="1"/>
    <s v="Morning"/>
    <s v="Cold"/>
    <s v="Comfortable"/>
    <x v="0"/>
    <s v="AM Peak"/>
    <s v="Feb"/>
    <s v="2011-Feb"/>
    <s v="High Demand"/>
    <x v="5"/>
  </r>
  <r>
    <n v="908"/>
    <d v="2011-02-10T00:00:00"/>
    <n v="1"/>
    <n v="0"/>
    <n v="2"/>
    <x v="8"/>
    <b v="0"/>
    <n v="4"/>
    <n v="1"/>
    <n v="0.1"/>
    <n v="7.5800000000000006E-2"/>
    <n v="0.49"/>
    <n v="0.32840000000000003"/>
    <n v="5"/>
    <n v="173"/>
    <n v="178"/>
    <x v="1"/>
    <s v="Morning"/>
    <s v="Cold"/>
    <s v="Comfortable"/>
    <x v="0"/>
    <s v="AM Peak"/>
    <s v="Feb"/>
    <s v="2011-Feb"/>
    <s v="High Demand"/>
    <x v="5"/>
  </r>
  <r>
    <n v="909"/>
    <d v="2011-02-10T00:00:00"/>
    <n v="1"/>
    <n v="0"/>
    <n v="2"/>
    <x v="9"/>
    <b v="0"/>
    <n v="4"/>
    <n v="1"/>
    <n v="0.12"/>
    <n v="0.1061"/>
    <n v="0.42"/>
    <n v="0.35820000000000002"/>
    <n v="1"/>
    <n v="121"/>
    <n v="122"/>
    <x v="1"/>
    <s v="Morning"/>
    <s v="Mild"/>
    <s v="Comfortable"/>
    <x v="0"/>
    <s v="AM Peak"/>
    <s v="Feb"/>
    <s v="2011-Feb"/>
    <s v="High Demand"/>
    <x v="5"/>
  </r>
  <r>
    <n v="910"/>
    <d v="2011-02-10T00:00:00"/>
    <n v="1"/>
    <n v="0"/>
    <n v="2"/>
    <x v="10"/>
    <b v="0"/>
    <n v="4"/>
    <n v="1"/>
    <n v="0.12"/>
    <n v="0.1061"/>
    <n v="0.42"/>
    <n v="0.29849999999999999"/>
    <n v="1"/>
    <n v="34"/>
    <n v="35"/>
    <x v="1"/>
    <s v="Morning"/>
    <s v="Mild"/>
    <s v="Comfortable"/>
    <x v="0"/>
    <s v="Off Peak"/>
    <s v="Feb"/>
    <s v="2011-Feb"/>
    <s v="Low Demand"/>
    <x v="5"/>
  </r>
  <r>
    <n v="911"/>
    <d v="2011-02-10T00:00:00"/>
    <n v="1"/>
    <n v="0"/>
    <n v="2"/>
    <x v="11"/>
    <b v="0"/>
    <n v="4"/>
    <n v="1"/>
    <n v="0.14000000000000001"/>
    <n v="0.1212"/>
    <n v="0.39"/>
    <n v="0.35820000000000002"/>
    <n v="1"/>
    <n v="44"/>
    <n v="45"/>
    <x v="1"/>
    <s v="Morning"/>
    <s v="Mild"/>
    <s v="Comfortable"/>
    <x v="0"/>
    <s v="Off Peak"/>
    <s v="Feb"/>
    <s v="2011-Feb"/>
    <s v="Low Demand"/>
    <x v="5"/>
  </r>
  <r>
    <n v="912"/>
    <d v="2011-02-10T00:00:00"/>
    <n v="1"/>
    <n v="0"/>
    <n v="2"/>
    <x v="12"/>
    <b v="0"/>
    <n v="4"/>
    <n v="1"/>
    <n v="0.16"/>
    <n v="0.13639999999999999"/>
    <n v="0.34"/>
    <n v="0.3881"/>
    <n v="4"/>
    <n v="65"/>
    <n v="69"/>
    <x v="1"/>
    <s v="Afternoon"/>
    <s v="Mild"/>
    <s v="Dry"/>
    <x v="0"/>
    <s v="Off Peak"/>
    <s v="Feb"/>
    <s v="2011-Feb"/>
    <s v="High Demand"/>
    <x v="5"/>
  </r>
  <r>
    <n v="913"/>
    <d v="2011-02-10T00:00:00"/>
    <n v="1"/>
    <n v="0"/>
    <n v="2"/>
    <x v="13"/>
    <b v="0"/>
    <n v="4"/>
    <n v="1"/>
    <n v="0.18"/>
    <n v="0.16669999999999999"/>
    <n v="0.28999999999999998"/>
    <n v="0.29849999999999999"/>
    <n v="3"/>
    <n v="59"/>
    <n v="62"/>
    <x v="1"/>
    <s v="Afternoon"/>
    <s v="Mild"/>
    <s v="Dry"/>
    <x v="0"/>
    <s v="Off Peak"/>
    <s v="Feb"/>
    <s v="2011-Feb"/>
    <s v="High Demand"/>
    <x v="5"/>
  </r>
  <r>
    <n v="914"/>
    <d v="2011-02-10T00:00:00"/>
    <n v="1"/>
    <n v="0"/>
    <n v="2"/>
    <x v="14"/>
    <b v="0"/>
    <n v="4"/>
    <n v="1"/>
    <n v="0.2"/>
    <n v="0.18179999999999999"/>
    <n v="0.27"/>
    <n v="0.28360000000000002"/>
    <n v="6"/>
    <n v="42"/>
    <n v="48"/>
    <x v="1"/>
    <s v="Afternoon"/>
    <s v="Mild"/>
    <s v="Dry"/>
    <x v="0"/>
    <s v="Off Peak"/>
    <s v="Feb"/>
    <s v="2011-Feb"/>
    <s v="Low Demand"/>
    <x v="5"/>
  </r>
  <r>
    <n v="915"/>
    <d v="2011-02-10T00:00:00"/>
    <n v="1"/>
    <n v="0"/>
    <n v="2"/>
    <x v="15"/>
    <b v="0"/>
    <n v="4"/>
    <n v="1"/>
    <n v="0.2"/>
    <n v="0.19700000000000001"/>
    <n v="0.25"/>
    <n v="0.25369999999999998"/>
    <n v="0"/>
    <n v="50"/>
    <n v="50"/>
    <x v="1"/>
    <s v="Afternoon"/>
    <s v="Mild"/>
    <s v="Dry"/>
    <x v="0"/>
    <s v="Off Peak"/>
    <s v="Feb"/>
    <s v="2011-Feb"/>
    <s v="Low Demand"/>
    <x v="5"/>
  </r>
  <r>
    <n v="916"/>
    <d v="2011-02-10T00:00:00"/>
    <n v="1"/>
    <n v="0"/>
    <n v="2"/>
    <x v="16"/>
    <b v="0"/>
    <n v="4"/>
    <n v="1"/>
    <n v="0.2"/>
    <n v="0.18179999999999999"/>
    <n v="0.27"/>
    <n v="0.29849999999999999"/>
    <n v="4"/>
    <n v="76"/>
    <n v="80"/>
    <x v="1"/>
    <s v="Afternoon"/>
    <s v="Mild"/>
    <s v="Dry"/>
    <x v="0"/>
    <s v="Off Peak"/>
    <s v="Feb"/>
    <s v="2011-Feb"/>
    <s v="High Demand"/>
    <x v="5"/>
  </r>
  <r>
    <n v="917"/>
    <d v="2011-02-10T00:00:00"/>
    <n v="1"/>
    <n v="0"/>
    <n v="2"/>
    <x v="17"/>
    <b v="0"/>
    <n v="4"/>
    <n v="1"/>
    <n v="0.18"/>
    <n v="0.18179999999999999"/>
    <n v="0.26"/>
    <n v="0.19400000000000001"/>
    <n v="6"/>
    <n v="159"/>
    <n v="165"/>
    <x v="1"/>
    <s v="Night"/>
    <s v="Mild"/>
    <s v="Dry"/>
    <x v="0"/>
    <s v="PM Peak"/>
    <s v="Feb"/>
    <s v="2011-Feb"/>
    <s v="High Demand"/>
    <x v="5"/>
  </r>
  <r>
    <n v="918"/>
    <d v="2011-02-10T00:00:00"/>
    <n v="1"/>
    <n v="0"/>
    <n v="2"/>
    <x v="18"/>
    <b v="0"/>
    <n v="4"/>
    <n v="1"/>
    <n v="0.16"/>
    <n v="0.18179999999999999"/>
    <n v="0.28000000000000003"/>
    <n v="0.1343"/>
    <n v="3"/>
    <n v="157"/>
    <n v="160"/>
    <x v="1"/>
    <s v="Night"/>
    <s v="Mild"/>
    <s v="Dry"/>
    <x v="0"/>
    <s v="PM Peak"/>
    <s v="Feb"/>
    <s v="2011-Feb"/>
    <s v="High Demand"/>
    <x v="5"/>
  </r>
  <r>
    <n v="919"/>
    <d v="2011-02-10T00:00:00"/>
    <n v="1"/>
    <n v="0"/>
    <n v="2"/>
    <x v="19"/>
    <b v="0"/>
    <n v="4"/>
    <n v="1"/>
    <n v="0.14000000000000001"/>
    <n v="0.16669999999999999"/>
    <n v="0.28000000000000003"/>
    <n v="0.1045"/>
    <n v="2"/>
    <n v="110"/>
    <n v="112"/>
    <x v="1"/>
    <s v="Night"/>
    <s v="Mild"/>
    <s v="Dry"/>
    <x v="0"/>
    <s v="PM Peak"/>
    <s v="Feb"/>
    <s v="2011-Feb"/>
    <s v="High Demand"/>
    <x v="5"/>
  </r>
  <r>
    <n v="920"/>
    <d v="2011-02-10T00:00:00"/>
    <n v="1"/>
    <n v="0"/>
    <n v="2"/>
    <x v="20"/>
    <b v="0"/>
    <n v="4"/>
    <n v="1"/>
    <n v="0.14000000000000001"/>
    <n v="0.18179999999999999"/>
    <n v="0.31"/>
    <n v="8.9599999999999999E-2"/>
    <n v="4"/>
    <n v="93"/>
    <n v="97"/>
    <x v="1"/>
    <s v="Night"/>
    <s v="Mild"/>
    <s v="Dry"/>
    <x v="0"/>
    <s v="Off Peak"/>
    <s v="Feb"/>
    <s v="2011-Feb"/>
    <s v="High Demand"/>
    <x v="5"/>
  </r>
  <r>
    <n v="921"/>
    <d v="2011-02-10T00:00:00"/>
    <n v="1"/>
    <n v="0"/>
    <n v="2"/>
    <x v="21"/>
    <b v="0"/>
    <n v="4"/>
    <n v="1"/>
    <n v="0.14000000000000001"/>
    <n v="0.21210000000000001"/>
    <n v="0.39"/>
    <n v="0"/>
    <n v="2"/>
    <n v="70"/>
    <n v="72"/>
    <x v="1"/>
    <s v="Night"/>
    <s v="Mild"/>
    <s v="Comfortable"/>
    <x v="0"/>
    <s v="Off Peak"/>
    <s v="Feb"/>
    <s v="2011-Feb"/>
    <s v="High Demand"/>
    <x v="5"/>
  </r>
  <r>
    <n v="922"/>
    <d v="2011-02-10T00:00:00"/>
    <n v="1"/>
    <n v="0"/>
    <n v="2"/>
    <x v="22"/>
    <b v="0"/>
    <n v="4"/>
    <n v="1"/>
    <n v="0.12"/>
    <n v="0.19700000000000001"/>
    <n v="0.39"/>
    <n v="0"/>
    <n v="4"/>
    <n v="47"/>
    <n v="51"/>
    <x v="1"/>
    <s v="Night"/>
    <s v="Mild"/>
    <s v="Comfortable"/>
    <x v="0"/>
    <s v="Off Peak"/>
    <s v="Feb"/>
    <s v="2011-Feb"/>
    <s v="Low Demand"/>
    <x v="5"/>
  </r>
  <r>
    <n v="923"/>
    <d v="2011-02-10T00:00:00"/>
    <n v="1"/>
    <n v="0"/>
    <n v="2"/>
    <x v="23"/>
    <b v="0"/>
    <n v="4"/>
    <n v="1"/>
    <n v="0.12"/>
    <n v="0.1515"/>
    <n v="0.42"/>
    <n v="0.1045"/>
    <n v="1"/>
    <n v="33"/>
    <n v="34"/>
    <x v="1"/>
    <s v="Night"/>
    <s v="Mild"/>
    <s v="Comfortable"/>
    <x v="0"/>
    <s v="Off Peak"/>
    <s v="Feb"/>
    <s v="2011-Feb"/>
    <s v="Low Demand"/>
    <x v="5"/>
  </r>
  <r>
    <n v="924"/>
    <d v="2011-02-11T00:00:00"/>
    <n v="1"/>
    <n v="0"/>
    <n v="2"/>
    <x v="0"/>
    <b v="0"/>
    <n v="5"/>
    <n v="1"/>
    <n v="0.1"/>
    <n v="0.13639999999999999"/>
    <n v="0.49"/>
    <n v="0.1045"/>
    <n v="2"/>
    <n v="12"/>
    <n v="14"/>
    <x v="1"/>
    <s v="Late Night"/>
    <s v="Cold"/>
    <s v="Comfortable"/>
    <x v="0"/>
    <s v="Off Peak"/>
    <s v="Feb"/>
    <s v="2011-Feb"/>
    <s v="Low Demand"/>
    <x v="6"/>
  </r>
  <r>
    <n v="925"/>
    <d v="2011-02-11T00:00:00"/>
    <n v="1"/>
    <n v="0"/>
    <n v="2"/>
    <x v="1"/>
    <b v="0"/>
    <n v="5"/>
    <n v="1"/>
    <n v="0.1"/>
    <n v="0.13639999999999999"/>
    <n v="0.54"/>
    <n v="8.9599999999999999E-2"/>
    <n v="1"/>
    <n v="6"/>
    <n v="7"/>
    <x v="1"/>
    <s v="Late Night"/>
    <s v="Cold"/>
    <s v="Comfortable"/>
    <x v="0"/>
    <s v="Off Peak"/>
    <s v="Feb"/>
    <s v="2011-Feb"/>
    <s v="Low Demand"/>
    <x v="6"/>
  </r>
  <r>
    <n v="926"/>
    <d v="2011-02-11T00:00:00"/>
    <n v="1"/>
    <n v="0"/>
    <n v="2"/>
    <x v="2"/>
    <b v="0"/>
    <n v="5"/>
    <n v="1"/>
    <n v="0.1"/>
    <n v="0.13639999999999999"/>
    <n v="0.54"/>
    <n v="8.9599999999999999E-2"/>
    <n v="0"/>
    <n v="3"/>
    <n v="3"/>
    <x v="1"/>
    <s v="Late Night"/>
    <s v="Cold"/>
    <s v="Comfortable"/>
    <x v="0"/>
    <s v="Off Peak"/>
    <s v="Feb"/>
    <s v="2011-Feb"/>
    <s v="Low Demand"/>
    <x v="6"/>
  </r>
  <r>
    <n v="927"/>
    <d v="2011-02-11T00:00:00"/>
    <n v="1"/>
    <n v="0"/>
    <n v="2"/>
    <x v="5"/>
    <b v="0"/>
    <n v="5"/>
    <n v="1"/>
    <n v="0.08"/>
    <n v="0.1212"/>
    <n v="0.63"/>
    <n v="8.9599999999999999E-2"/>
    <n v="0"/>
    <n v="4"/>
    <n v="4"/>
    <x v="1"/>
    <s v="Late Night"/>
    <s v="Cold"/>
    <s v="Comfortable"/>
    <x v="0"/>
    <s v="Off Peak"/>
    <s v="Feb"/>
    <s v="2011-Feb"/>
    <s v="Low Demand"/>
    <x v="6"/>
  </r>
  <r>
    <n v="928"/>
    <d v="2011-02-11T00:00:00"/>
    <n v="1"/>
    <n v="0"/>
    <n v="2"/>
    <x v="6"/>
    <b v="0"/>
    <n v="5"/>
    <n v="1"/>
    <n v="0.1"/>
    <n v="0.18179999999999999"/>
    <n v="0.68"/>
    <n v="0"/>
    <n v="1"/>
    <n v="23"/>
    <n v="24"/>
    <x v="1"/>
    <s v="Morning"/>
    <s v="Cold"/>
    <s v="Comfortable"/>
    <x v="0"/>
    <s v="Off Peak"/>
    <s v="Feb"/>
    <s v="2011-Feb"/>
    <s v="Low Demand"/>
    <x v="6"/>
  </r>
  <r>
    <n v="929"/>
    <d v="2011-02-11T00:00:00"/>
    <n v="1"/>
    <n v="0"/>
    <n v="2"/>
    <x v="7"/>
    <b v="0"/>
    <n v="5"/>
    <n v="1"/>
    <n v="0.08"/>
    <n v="0.16669999999999999"/>
    <n v="0.73"/>
    <n v="0"/>
    <n v="1"/>
    <n v="73"/>
    <n v="74"/>
    <x v="1"/>
    <s v="Morning"/>
    <s v="Cold"/>
    <s v="Comfortable"/>
    <x v="0"/>
    <s v="AM Peak"/>
    <s v="Feb"/>
    <s v="2011-Feb"/>
    <s v="High Demand"/>
    <x v="6"/>
  </r>
  <r>
    <n v="930"/>
    <d v="2011-02-11T00:00:00"/>
    <n v="1"/>
    <n v="0"/>
    <n v="2"/>
    <x v="8"/>
    <b v="0"/>
    <n v="5"/>
    <n v="1"/>
    <n v="0.1"/>
    <n v="0.1212"/>
    <n v="0.74"/>
    <n v="0.16420000000000001"/>
    <n v="4"/>
    <n v="212"/>
    <n v="216"/>
    <x v="1"/>
    <s v="Morning"/>
    <s v="Cold"/>
    <s v="Comfortable"/>
    <x v="0"/>
    <s v="AM Peak"/>
    <s v="Feb"/>
    <s v="2011-Feb"/>
    <s v="High Demand"/>
    <x v="6"/>
  </r>
  <r>
    <n v="931"/>
    <d v="2011-02-11T00:00:00"/>
    <n v="1"/>
    <n v="0"/>
    <n v="2"/>
    <x v="9"/>
    <b v="0"/>
    <n v="5"/>
    <n v="1"/>
    <n v="0.12"/>
    <n v="0.1212"/>
    <n v="0.74"/>
    <n v="0.22389999999999999"/>
    <n v="8"/>
    <n v="132"/>
    <n v="140"/>
    <x v="1"/>
    <s v="Morning"/>
    <s v="Mild"/>
    <s v="Comfortable"/>
    <x v="0"/>
    <s v="AM Peak"/>
    <s v="Feb"/>
    <s v="2011-Feb"/>
    <s v="High Demand"/>
    <x v="6"/>
  </r>
  <r>
    <n v="932"/>
    <d v="2011-02-11T00:00:00"/>
    <n v="1"/>
    <n v="0"/>
    <n v="2"/>
    <x v="10"/>
    <b v="0"/>
    <n v="5"/>
    <n v="1"/>
    <n v="0.14000000000000001"/>
    <n v="0.13639999999999999"/>
    <n v="0.69"/>
    <n v="0.19400000000000001"/>
    <n v="5"/>
    <n v="39"/>
    <n v="44"/>
    <x v="1"/>
    <s v="Morning"/>
    <s v="Mild"/>
    <s v="Comfortable"/>
    <x v="0"/>
    <s v="Off Peak"/>
    <s v="Feb"/>
    <s v="2011-Feb"/>
    <s v="Low Demand"/>
    <x v="6"/>
  </r>
  <r>
    <n v="933"/>
    <d v="2011-02-11T00:00:00"/>
    <n v="1"/>
    <n v="0"/>
    <n v="2"/>
    <x v="11"/>
    <b v="0"/>
    <n v="5"/>
    <n v="1"/>
    <n v="0.22"/>
    <n v="0.2273"/>
    <n v="0.47"/>
    <n v="0.1343"/>
    <n v="12"/>
    <n v="52"/>
    <n v="64"/>
    <x v="1"/>
    <s v="Morning"/>
    <s v="Hot"/>
    <s v="Comfortable"/>
    <x v="0"/>
    <s v="Off Peak"/>
    <s v="Feb"/>
    <s v="2011-Feb"/>
    <s v="High Demand"/>
    <x v="6"/>
  </r>
  <r>
    <n v="934"/>
    <d v="2011-02-11T00:00:00"/>
    <n v="1"/>
    <n v="0"/>
    <n v="2"/>
    <x v="12"/>
    <b v="0"/>
    <n v="5"/>
    <n v="1"/>
    <n v="0.22"/>
    <n v="0.2273"/>
    <n v="0.47"/>
    <n v="0.1343"/>
    <n v="7"/>
    <n v="64"/>
    <n v="71"/>
    <x v="1"/>
    <s v="Afternoon"/>
    <s v="Hot"/>
    <s v="Comfortable"/>
    <x v="0"/>
    <s v="Off Peak"/>
    <s v="Feb"/>
    <s v="2011-Feb"/>
    <s v="High Demand"/>
    <x v="6"/>
  </r>
  <r>
    <n v="935"/>
    <d v="2011-02-11T00:00:00"/>
    <n v="1"/>
    <n v="0"/>
    <n v="2"/>
    <x v="13"/>
    <b v="0"/>
    <n v="5"/>
    <n v="1"/>
    <n v="0.24"/>
    <n v="0.2273"/>
    <n v="0.35"/>
    <n v="0.19400000000000001"/>
    <n v="21"/>
    <n v="89"/>
    <n v="110"/>
    <x v="1"/>
    <s v="Afternoon"/>
    <s v="Hot"/>
    <s v="Dry"/>
    <x v="0"/>
    <s v="Off Peak"/>
    <s v="Feb"/>
    <s v="2011-Feb"/>
    <s v="High Demand"/>
    <x v="6"/>
  </r>
  <r>
    <n v="936"/>
    <d v="2011-02-11T00:00:00"/>
    <n v="1"/>
    <n v="0"/>
    <n v="2"/>
    <x v="14"/>
    <b v="0"/>
    <n v="5"/>
    <n v="1"/>
    <n v="0.3"/>
    <n v="0.28789999999999999"/>
    <n v="0.26"/>
    <n v="0.25369999999999998"/>
    <n v="17"/>
    <n v="67"/>
    <n v="84"/>
    <x v="1"/>
    <s v="Afternoon"/>
    <s v="Hot"/>
    <s v="Dry"/>
    <x v="0"/>
    <s v="Off Peak"/>
    <s v="Feb"/>
    <s v="2011-Feb"/>
    <s v="High Demand"/>
    <x v="6"/>
  </r>
  <r>
    <n v="937"/>
    <d v="2011-02-11T00:00:00"/>
    <n v="1"/>
    <n v="0"/>
    <n v="2"/>
    <x v="15"/>
    <b v="0"/>
    <n v="5"/>
    <n v="1"/>
    <n v="0.32"/>
    <n v="0.31819999999999998"/>
    <n v="0.21"/>
    <n v="0.16420000000000001"/>
    <n v="12"/>
    <n v="62"/>
    <n v="74"/>
    <x v="1"/>
    <s v="Afternoon"/>
    <s v="Hot"/>
    <s v="Dry"/>
    <x v="0"/>
    <s v="Off Peak"/>
    <s v="Feb"/>
    <s v="2011-Feb"/>
    <s v="High Demand"/>
    <x v="6"/>
  </r>
  <r>
    <n v="938"/>
    <d v="2011-02-11T00:00:00"/>
    <n v="1"/>
    <n v="0"/>
    <n v="2"/>
    <x v="16"/>
    <b v="0"/>
    <n v="5"/>
    <n v="1"/>
    <n v="0.3"/>
    <n v="0.28789999999999999"/>
    <n v="0.28000000000000003"/>
    <n v="0.19400000000000001"/>
    <n v="14"/>
    <n v="111"/>
    <n v="125"/>
    <x v="1"/>
    <s v="Afternoon"/>
    <s v="Hot"/>
    <s v="Dry"/>
    <x v="0"/>
    <s v="Off Peak"/>
    <s v="Feb"/>
    <s v="2011-Feb"/>
    <s v="High Demand"/>
    <x v="6"/>
  </r>
  <r>
    <n v="939"/>
    <d v="2011-02-11T00:00:00"/>
    <n v="1"/>
    <n v="0"/>
    <n v="2"/>
    <x v="17"/>
    <b v="0"/>
    <n v="5"/>
    <n v="1"/>
    <n v="0.3"/>
    <n v="0.33329999999999999"/>
    <n v="0.24"/>
    <n v="0"/>
    <n v="18"/>
    <n v="193"/>
    <n v="211"/>
    <x v="1"/>
    <s v="Night"/>
    <s v="Hot"/>
    <s v="Dry"/>
    <x v="0"/>
    <s v="PM Peak"/>
    <s v="Feb"/>
    <s v="2011-Feb"/>
    <s v="High Demand"/>
    <x v="6"/>
  </r>
  <r>
    <n v="940"/>
    <d v="2011-02-11T00:00:00"/>
    <n v="1"/>
    <n v="0"/>
    <n v="2"/>
    <x v="18"/>
    <b v="0"/>
    <n v="5"/>
    <n v="1"/>
    <n v="0.28000000000000003"/>
    <n v="0.31819999999999998"/>
    <n v="0.28000000000000003"/>
    <n v="0"/>
    <n v="9"/>
    <n v="165"/>
    <n v="174"/>
    <x v="1"/>
    <s v="Night"/>
    <s v="Hot"/>
    <s v="Dry"/>
    <x v="0"/>
    <s v="PM Peak"/>
    <s v="Feb"/>
    <s v="2011-Feb"/>
    <s v="High Demand"/>
    <x v="6"/>
  </r>
  <r>
    <n v="941"/>
    <d v="2011-02-11T00:00:00"/>
    <n v="1"/>
    <n v="0"/>
    <n v="2"/>
    <x v="19"/>
    <b v="0"/>
    <n v="5"/>
    <n v="1"/>
    <n v="0.26"/>
    <n v="0.30299999999999999"/>
    <n v="0.33"/>
    <n v="0"/>
    <n v="7"/>
    <n v="94"/>
    <n v="101"/>
    <x v="1"/>
    <s v="Night"/>
    <s v="Hot"/>
    <s v="Dry"/>
    <x v="0"/>
    <s v="PM Peak"/>
    <s v="Feb"/>
    <s v="2011-Feb"/>
    <s v="High Demand"/>
    <x v="6"/>
  </r>
  <r>
    <n v="942"/>
    <d v="2011-02-11T00:00:00"/>
    <n v="1"/>
    <n v="0"/>
    <n v="2"/>
    <x v="20"/>
    <b v="0"/>
    <n v="5"/>
    <n v="1"/>
    <n v="0.22"/>
    <n v="0.2273"/>
    <n v="0.55000000000000004"/>
    <n v="0.1343"/>
    <n v="2"/>
    <n v="61"/>
    <n v="63"/>
    <x v="1"/>
    <s v="Night"/>
    <s v="Hot"/>
    <s v="Comfortable"/>
    <x v="0"/>
    <s v="Off Peak"/>
    <s v="Feb"/>
    <s v="2011-Feb"/>
    <s v="High Demand"/>
    <x v="6"/>
  </r>
  <r>
    <n v="943"/>
    <d v="2011-02-11T00:00:00"/>
    <n v="1"/>
    <n v="0"/>
    <n v="2"/>
    <x v="21"/>
    <b v="0"/>
    <n v="5"/>
    <n v="1"/>
    <n v="0.2"/>
    <n v="0.21210000000000001"/>
    <n v="0.59"/>
    <n v="0.1343"/>
    <n v="1"/>
    <n v="46"/>
    <n v="47"/>
    <x v="1"/>
    <s v="Night"/>
    <s v="Mild"/>
    <s v="Comfortable"/>
    <x v="0"/>
    <s v="Off Peak"/>
    <s v="Feb"/>
    <s v="2011-Feb"/>
    <s v="Low Demand"/>
    <x v="6"/>
  </r>
  <r>
    <n v="944"/>
    <d v="2011-02-11T00:00:00"/>
    <n v="1"/>
    <n v="0"/>
    <n v="2"/>
    <x v="22"/>
    <b v="0"/>
    <n v="5"/>
    <n v="1"/>
    <n v="0.2"/>
    <n v="0.2273"/>
    <n v="0.64"/>
    <n v="8.9599999999999999E-2"/>
    <n v="2"/>
    <n v="41"/>
    <n v="43"/>
    <x v="1"/>
    <s v="Night"/>
    <s v="Mild"/>
    <s v="Comfortable"/>
    <x v="0"/>
    <s v="Off Peak"/>
    <s v="Feb"/>
    <s v="2011-Feb"/>
    <s v="Low Demand"/>
    <x v="6"/>
  </r>
  <r>
    <n v="945"/>
    <d v="2011-02-11T00:00:00"/>
    <n v="1"/>
    <n v="0"/>
    <n v="2"/>
    <x v="23"/>
    <b v="0"/>
    <n v="5"/>
    <n v="1"/>
    <n v="0.18"/>
    <n v="0.2424"/>
    <n v="0.69"/>
    <n v="0"/>
    <n v="5"/>
    <n v="48"/>
    <n v="53"/>
    <x v="1"/>
    <s v="Night"/>
    <s v="Mild"/>
    <s v="Comfortable"/>
    <x v="0"/>
    <s v="Off Peak"/>
    <s v="Feb"/>
    <s v="2011-Feb"/>
    <s v="Low Demand"/>
    <x v="6"/>
  </r>
  <r>
    <n v="946"/>
    <d v="2011-02-12T00:00:00"/>
    <n v="1"/>
    <n v="0"/>
    <n v="2"/>
    <x v="0"/>
    <b v="0"/>
    <n v="6"/>
    <n v="1"/>
    <n v="0.16"/>
    <n v="0.19700000000000001"/>
    <n v="0.69"/>
    <n v="8.9599999999999999E-2"/>
    <n v="3"/>
    <n v="27"/>
    <n v="30"/>
    <x v="0"/>
    <s v="Late Night"/>
    <s v="Mild"/>
    <s v="Comfortable"/>
    <x v="0"/>
    <s v="Off Peak"/>
    <s v="Feb"/>
    <s v="2011-Feb"/>
    <s v="Low Demand"/>
    <x v="0"/>
  </r>
  <r>
    <n v="947"/>
    <d v="2011-02-12T00:00:00"/>
    <n v="1"/>
    <n v="0"/>
    <n v="2"/>
    <x v="1"/>
    <b v="0"/>
    <n v="6"/>
    <n v="1"/>
    <n v="0.14000000000000001"/>
    <n v="0.21210000000000001"/>
    <n v="0.86"/>
    <n v="0"/>
    <n v="2"/>
    <n v="22"/>
    <n v="24"/>
    <x v="0"/>
    <s v="Late Night"/>
    <s v="Mild"/>
    <s v="Humid"/>
    <x v="0"/>
    <s v="Off Peak"/>
    <s v="Feb"/>
    <s v="2011-Feb"/>
    <s v="Low Demand"/>
    <x v="0"/>
  </r>
  <r>
    <n v="948"/>
    <d v="2011-02-12T00:00:00"/>
    <n v="1"/>
    <n v="0"/>
    <n v="2"/>
    <x v="2"/>
    <b v="0"/>
    <n v="6"/>
    <n v="1"/>
    <n v="0.14000000000000001"/>
    <n v="0.21210000000000001"/>
    <n v="0.8"/>
    <n v="0"/>
    <n v="2"/>
    <n v="13"/>
    <n v="15"/>
    <x v="0"/>
    <s v="Late Night"/>
    <s v="Mild"/>
    <s v="Comfortable"/>
    <x v="0"/>
    <s v="Off Peak"/>
    <s v="Feb"/>
    <s v="2011-Feb"/>
    <s v="Low Demand"/>
    <x v="0"/>
  </r>
  <r>
    <n v="949"/>
    <d v="2011-02-12T00:00:00"/>
    <n v="1"/>
    <n v="0"/>
    <n v="2"/>
    <x v="3"/>
    <b v="0"/>
    <n v="6"/>
    <n v="1"/>
    <n v="0.12"/>
    <n v="0.19700000000000001"/>
    <n v="0.8"/>
    <n v="0"/>
    <n v="3"/>
    <n v="7"/>
    <n v="10"/>
    <x v="0"/>
    <s v="Late Night"/>
    <s v="Mild"/>
    <s v="Comfortable"/>
    <x v="0"/>
    <s v="Off Peak"/>
    <s v="Feb"/>
    <s v="2011-Feb"/>
    <s v="Low Demand"/>
    <x v="0"/>
  </r>
  <r>
    <n v="950"/>
    <d v="2011-02-12T00:00:00"/>
    <n v="1"/>
    <n v="0"/>
    <n v="2"/>
    <x v="4"/>
    <b v="0"/>
    <n v="6"/>
    <n v="1"/>
    <n v="0.12"/>
    <n v="0.16669999999999999"/>
    <n v="0.74"/>
    <n v="8.9599999999999999E-2"/>
    <n v="0"/>
    <n v="4"/>
    <n v="4"/>
    <x v="0"/>
    <s v="Late Night"/>
    <s v="Mild"/>
    <s v="Comfortable"/>
    <x v="0"/>
    <s v="Off Peak"/>
    <s v="Feb"/>
    <s v="2011-Feb"/>
    <s v="Low Demand"/>
    <x v="0"/>
  </r>
  <r>
    <n v="951"/>
    <d v="2011-02-12T00:00:00"/>
    <n v="1"/>
    <n v="0"/>
    <n v="2"/>
    <x v="5"/>
    <b v="0"/>
    <n v="6"/>
    <n v="1"/>
    <n v="0.12"/>
    <n v="0.16669999999999999"/>
    <n v="0.74"/>
    <n v="8.9599999999999999E-2"/>
    <n v="0"/>
    <n v="1"/>
    <n v="1"/>
    <x v="0"/>
    <s v="Late Night"/>
    <s v="Mild"/>
    <s v="Comfortable"/>
    <x v="0"/>
    <s v="Off Peak"/>
    <s v="Feb"/>
    <s v="2011-Feb"/>
    <s v="Low Demand"/>
    <x v="0"/>
  </r>
  <r>
    <n v="952"/>
    <d v="2011-02-12T00:00:00"/>
    <n v="1"/>
    <n v="0"/>
    <n v="2"/>
    <x v="6"/>
    <b v="0"/>
    <n v="6"/>
    <n v="1"/>
    <n v="0.12"/>
    <n v="0.13639999999999999"/>
    <n v="0.93"/>
    <n v="0.19400000000000001"/>
    <n v="1"/>
    <n v="1"/>
    <n v="2"/>
    <x v="0"/>
    <s v="Morning"/>
    <s v="Mild"/>
    <s v="Humid"/>
    <x v="0"/>
    <s v="Off Peak"/>
    <s v="Feb"/>
    <s v="2011-Feb"/>
    <s v="Low Demand"/>
    <x v="0"/>
  </r>
  <r>
    <n v="953"/>
    <d v="2011-02-12T00:00:00"/>
    <n v="1"/>
    <n v="0"/>
    <n v="2"/>
    <x v="7"/>
    <b v="0"/>
    <n v="6"/>
    <n v="1"/>
    <n v="0.12"/>
    <n v="0.1515"/>
    <n v="0.8"/>
    <n v="0.1045"/>
    <n v="2"/>
    <n v="9"/>
    <n v="11"/>
    <x v="0"/>
    <s v="Morning"/>
    <s v="Mild"/>
    <s v="Comfortable"/>
    <x v="0"/>
    <s v="AM Peak"/>
    <s v="Feb"/>
    <s v="2011-Feb"/>
    <s v="Low Demand"/>
    <x v="0"/>
  </r>
  <r>
    <n v="954"/>
    <d v="2011-02-12T00:00:00"/>
    <n v="1"/>
    <n v="0"/>
    <n v="2"/>
    <x v="8"/>
    <b v="0"/>
    <n v="6"/>
    <n v="1"/>
    <n v="0.14000000000000001"/>
    <n v="0.1515"/>
    <n v="0.86"/>
    <n v="0.1343"/>
    <n v="2"/>
    <n v="28"/>
    <n v="30"/>
    <x v="0"/>
    <s v="Morning"/>
    <s v="Mild"/>
    <s v="Humid"/>
    <x v="0"/>
    <s v="AM Peak"/>
    <s v="Feb"/>
    <s v="2011-Feb"/>
    <s v="Low Demand"/>
    <x v="0"/>
  </r>
  <r>
    <n v="955"/>
    <d v="2011-02-12T00:00:00"/>
    <n v="1"/>
    <n v="0"/>
    <n v="2"/>
    <x v="9"/>
    <b v="0"/>
    <n v="6"/>
    <n v="1"/>
    <n v="0.16"/>
    <n v="0.18179999999999999"/>
    <n v="0.64"/>
    <n v="0.1343"/>
    <n v="5"/>
    <n v="38"/>
    <n v="43"/>
    <x v="0"/>
    <s v="Morning"/>
    <s v="Mild"/>
    <s v="Comfortable"/>
    <x v="0"/>
    <s v="AM Peak"/>
    <s v="Feb"/>
    <s v="2011-Feb"/>
    <s v="Low Demand"/>
    <x v="0"/>
  </r>
  <r>
    <n v="956"/>
    <d v="2011-02-12T00:00:00"/>
    <n v="1"/>
    <n v="0"/>
    <n v="2"/>
    <x v="10"/>
    <b v="0"/>
    <n v="6"/>
    <n v="1"/>
    <n v="0.22"/>
    <n v="0.21210000000000001"/>
    <n v="0.41"/>
    <n v="0.25369999999999998"/>
    <n v="13"/>
    <n v="71"/>
    <n v="84"/>
    <x v="0"/>
    <s v="Morning"/>
    <s v="Hot"/>
    <s v="Comfortable"/>
    <x v="0"/>
    <s v="Off Peak"/>
    <s v="Feb"/>
    <s v="2011-Feb"/>
    <s v="High Demand"/>
    <x v="0"/>
  </r>
  <r>
    <n v="957"/>
    <d v="2011-02-12T00:00:00"/>
    <n v="1"/>
    <n v="0"/>
    <n v="2"/>
    <x v="11"/>
    <b v="0"/>
    <n v="6"/>
    <n v="1"/>
    <n v="0.3"/>
    <n v="0.2727"/>
    <n v="0.28000000000000003"/>
    <n v="0.32840000000000003"/>
    <n v="30"/>
    <n v="84"/>
    <n v="114"/>
    <x v="0"/>
    <s v="Morning"/>
    <s v="Hot"/>
    <s v="Dry"/>
    <x v="0"/>
    <s v="Off Peak"/>
    <s v="Feb"/>
    <s v="2011-Feb"/>
    <s v="High Demand"/>
    <x v="0"/>
  </r>
  <r>
    <n v="958"/>
    <d v="2011-02-12T00:00:00"/>
    <n v="1"/>
    <n v="0"/>
    <n v="2"/>
    <x v="12"/>
    <b v="0"/>
    <n v="6"/>
    <n v="1"/>
    <n v="0.3"/>
    <n v="0.2727"/>
    <n v="0.39"/>
    <n v="0.4627"/>
    <n v="27"/>
    <n v="93"/>
    <n v="120"/>
    <x v="0"/>
    <s v="Afternoon"/>
    <s v="Hot"/>
    <s v="Comfortable"/>
    <x v="0"/>
    <s v="Off Peak"/>
    <s v="Feb"/>
    <s v="2011-Feb"/>
    <s v="High Demand"/>
    <x v="0"/>
  </r>
  <r>
    <n v="959"/>
    <d v="2011-02-12T00:00:00"/>
    <n v="1"/>
    <n v="0"/>
    <n v="2"/>
    <x v="13"/>
    <b v="0"/>
    <n v="6"/>
    <n v="1"/>
    <n v="0.3"/>
    <n v="0.2727"/>
    <n v="0.39"/>
    <n v="0.41789999999999999"/>
    <n v="32"/>
    <n v="103"/>
    <n v="135"/>
    <x v="0"/>
    <s v="Afternoon"/>
    <s v="Hot"/>
    <s v="Comfortable"/>
    <x v="0"/>
    <s v="Off Peak"/>
    <s v="Feb"/>
    <s v="2011-Feb"/>
    <s v="High Demand"/>
    <x v="0"/>
  </r>
  <r>
    <n v="960"/>
    <d v="2011-02-12T00:00:00"/>
    <n v="1"/>
    <n v="0"/>
    <n v="2"/>
    <x v="14"/>
    <b v="0"/>
    <n v="6"/>
    <n v="1"/>
    <n v="0.34"/>
    <n v="0.31819999999999998"/>
    <n v="0.31"/>
    <n v="0.28360000000000002"/>
    <n v="30"/>
    <n v="90"/>
    <n v="120"/>
    <x v="0"/>
    <s v="Afternoon"/>
    <s v="Hot"/>
    <s v="Dry"/>
    <x v="0"/>
    <s v="Off Peak"/>
    <s v="Feb"/>
    <s v="2011-Feb"/>
    <s v="High Demand"/>
    <x v="0"/>
  </r>
  <r>
    <n v="961"/>
    <d v="2011-02-12T00:00:00"/>
    <n v="1"/>
    <n v="0"/>
    <n v="2"/>
    <x v="15"/>
    <b v="0"/>
    <n v="6"/>
    <n v="1"/>
    <n v="0.34"/>
    <n v="0.30299999999999999"/>
    <n v="0.28999999999999998"/>
    <n v="0.41789999999999999"/>
    <n v="47"/>
    <n v="127"/>
    <n v="174"/>
    <x v="0"/>
    <s v="Afternoon"/>
    <s v="Hot"/>
    <s v="Dry"/>
    <x v="0"/>
    <s v="Off Peak"/>
    <s v="Feb"/>
    <s v="2011-Feb"/>
    <s v="High Demand"/>
    <x v="0"/>
  </r>
  <r>
    <n v="962"/>
    <d v="2011-02-12T00:00:00"/>
    <n v="1"/>
    <n v="0"/>
    <n v="2"/>
    <x v="16"/>
    <b v="0"/>
    <n v="6"/>
    <n v="1"/>
    <n v="0.34"/>
    <n v="0.30299999999999999"/>
    <n v="0.28999999999999998"/>
    <n v="0.41789999999999999"/>
    <n v="42"/>
    <n v="103"/>
    <n v="145"/>
    <x v="0"/>
    <s v="Afternoon"/>
    <s v="Hot"/>
    <s v="Dry"/>
    <x v="0"/>
    <s v="Off Peak"/>
    <s v="Feb"/>
    <s v="2011-Feb"/>
    <s v="High Demand"/>
    <x v="0"/>
  </r>
  <r>
    <n v="963"/>
    <d v="2011-02-12T00:00:00"/>
    <n v="1"/>
    <n v="0"/>
    <n v="2"/>
    <x v="17"/>
    <b v="0"/>
    <n v="6"/>
    <n v="1"/>
    <n v="0.32"/>
    <n v="0.28789999999999999"/>
    <n v="0.31"/>
    <n v="0.52239999999999998"/>
    <n v="24"/>
    <n v="113"/>
    <n v="137"/>
    <x v="0"/>
    <s v="Night"/>
    <s v="Hot"/>
    <s v="Dry"/>
    <x v="0"/>
    <s v="PM Peak"/>
    <s v="Feb"/>
    <s v="2011-Feb"/>
    <s v="High Demand"/>
    <x v="0"/>
  </r>
  <r>
    <n v="964"/>
    <d v="2011-02-12T00:00:00"/>
    <n v="1"/>
    <n v="0"/>
    <n v="2"/>
    <x v="18"/>
    <b v="0"/>
    <n v="6"/>
    <n v="1"/>
    <n v="0.28000000000000003"/>
    <n v="0.2576"/>
    <n v="0.38"/>
    <n v="0.32840000000000003"/>
    <n v="4"/>
    <n v="60"/>
    <n v="64"/>
    <x v="0"/>
    <s v="Night"/>
    <s v="Hot"/>
    <s v="Comfortable"/>
    <x v="0"/>
    <s v="PM Peak"/>
    <s v="Feb"/>
    <s v="2011-Feb"/>
    <s v="High Demand"/>
    <x v="0"/>
  </r>
  <r>
    <n v="965"/>
    <d v="2011-02-12T00:00:00"/>
    <n v="1"/>
    <n v="0"/>
    <n v="2"/>
    <x v="19"/>
    <b v="0"/>
    <n v="6"/>
    <n v="1"/>
    <n v="0.28000000000000003"/>
    <n v="0.2727"/>
    <n v="0.38"/>
    <n v="0.16420000000000001"/>
    <n v="2"/>
    <n v="39"/>
    <n v="41"/>
    <x v="0"/>
    <s v="Night"/>
    <s v="Hot"/>
    <s v="Comfortable"/>
    <x v="0"/>
    <s v="PM Peak"/>
    <s v="Feb"/>
    <s v="2011-Feb"/>
    <s v="Low Demand"/>
    <x v="0"/>
  </r>
  <r>
    <n v="966"/>
    <d v="2011-02-12T00:00:00"/>
    <n v="1"/>
    <n v="0"/>
    <n v="2"/>
    <x v="20"/>
    <b v="0"/>
    <n v="6"/>
    <n v="1"/>
    <n v="0.26"/>
    <n v="0.2576"/>
    <n v="0.41"/>
    <n v="0.22389999999999999"/>
    <n v="1"/>
    <n v="39"/>
    <n v="40"/>
    <x v="0"/>
    <s v="Night"/>
    <s v="Hot"/>
    <s v="Comfortable"/>
    <x v="0"/>
    <s v="Off Peak"/>
    <s v="Feb"/>
    <s v="2011-Feb"/>
    <s v="Low Demand"/>
    <x v="0"/>
  </r>
  <r>
    <n v="967"/>
    <d v="2011-02-12T00:00:00"/>
    <n v="1"/>
    <n v="0"/>
    <n v="2"/>
    <x v="21"/>
    <b v="0"/>
    <n v="6"/>
    <n v="1"/>
    <n v="0.26"/>
    <n v="0.30299999999999999"/>
    <n v="0.41"/>
    <n v="0"/>
    <n v="9"/>
    <n v="42"/>
    <n v="51"/>
    <x v="0"/>
    <s v="Night"/>
    <s v="Hot"/>
    <s v="Comfortable"/>
    <x v="0"/>
    <s v="Off Peak"/>
    <s v="Feb"/>
    <s v="2011-Feb"/>
    <s v="Low Demand"/>
    <x v="0"/>
  </r>
  <r>
    <n v="968"/>
    <d v="2011-02-12T00:00:00"/>
    <n v="1"/>
    <n v="0"/>
    <n v="2"/>
    <x v="22"/>
    <b v="0"/>
    <n v="6"/>
    <n v="1"/>
    <n v="0.24"/>
    <n v="0.2576"/>
    <n v="0.44"/>
    <n v="8.9599999999999999E-2"/>
    <n v="6"/>
    <n v="39"/>
    <n v="45"/>
    <x v="0"/>
    <s v="Night"/>
    <s v="Hot"/>
    <s v="Comfortable"/>
    <x v="0"/>
    <s v="Off Peak"/>
    <s v="Feb"/>
    <s v="2011-Feb"/>
    <s v="Low Demand"/>
    <x v="0"/>
  </r>
  <r>
    <n v="969"/>
    <d v="2011-02-12T00:00:00"/>
    <n v="1"/>
    <n v="0"/>
    <n v="2"/>
    <x v="23"/>
    <b v="0"/>
    <n v="6"/>
    <n v="1"/>
    <n v="0.22"/>
    <n v="0.2273"/>
    <n v="0.51"/>
    <n v="0.1343"/>
    <n v="1"/>
    <n v="31"/>
    <n v="32"/>
    <x v="0"/>
    <s v="Night"/>
    <s v="Hot"/>
    <s v="Comfortable"/>
    <x v="0"/>
    <s v="Off Peak"/>
    <s v="Feb"/>
    <s v="2011-Feb"/>
    <s v="Low Demand"/>
    <x v="0"/>
  </r>
  <r>
    <n v="970"/>
    <d v="2011-02-13T00:00:00"/>
    <n v="1"/>
    <n v="0"/>
    <n v="2"/>
    <x v="0"/>
    <b v="0"/>
    <n v="0"/>
    <n v="1"/>
    <n v="0.2"/>
    <n v="0.2273"/>
    <n v="0.64"/>
    <n v="0.1045"/>
    <n v="5"/>
    <n v="34"/>
    <n v="39"/>
    <x v="0"/>
    <s v="Late Night"/>
    <s v="Mild"/>
    <s v="Comfortable"/>
    <x v="0"/>
    <s v="Off Peak"/>
    <s v="Feb"/>
    <s v="2011-Feb"/>
    <s v="Low Demand"/>
    <x v="1"/>
  </r>
  <r>
    <n v="971"/>
    <d v="2011-02-13T00:00:00"/>
    <n v="1"/>
    <n v="0"/>
    <n v="2"/>
    <x v="1"/>
    <b v="0"/>
    <n v="0"/>
    <n v="1"/>
    <n v="0.2"/>
    <n v="0.2273"/>
    <n v="0.59"/>
    <n v="8.9599999999999999E-2"/>
    <n v="1"/>
    <n v="23"/>
    <n v="24"/>
    <x v="0"/>
    <s v="Late Night"/>
    <s v="Mild"/>
    <s v="Comfortable"/>
    <x v="0"/>
    <s v="Off Peak"/>
    <s v="Feb"/>
    <s v="2011-Feb"/>
    <s v="Low Demand"/>
    <x v="1"/>
  </r>
  <r>
    <n v="972"/>
    <d v="2011-02-13T00:00:00"/>
    <n v="1"/>
    <n v="0"/>
    <n v="2"/>
    <x v="2"/>
    <b v="0"/>
    <n v="0"/>
    <n v="2"/>
    <n v="0.2"/>
    <n v="0.2273"/>
    <n v="0.75"/>
    <n v="8.9599999999999999E-2"/>
    <n v="1"/>
    <n v="19"/>
    <n v="20"/>
    <x v="0"/>
    <s v="Late Night"/>
    <s v="Mild"/>
    <s v="Comfortable"/>
    <x v="1"/>
    <s v="Off Peak"/>
    <s v="Feb"/>
    <s v="2011-Feb"/>
    <s v="Low Demand"/>
    <x v="1"/>
  </r>
  <r>
    <n v="973"/>
    <d v="2011-02-13T00:00:00"/>
    <n v="1"/>
    <n v="0"/>
    <n v="2"/>
    <x v="3"/>
    <b v="0"/>
    <n v="0"/>
    <n v="2"/>
    <n v="0.2"/>
    <n v="0.2273"/>
    <n v="0.69"/>
    <n v="0.1045"/>
    <n v="4"/>
    <n v="8"/>
    <n v="12"/>
    <x v="0"/>
    <s v="Late Night"/>
    <s v="Mild"/>
    <s v="Comfortable"/>
    <x v="1"/>
    <s v="Off Peak"/>
    <s v="Feb"/>
    <s v="2011-Feb"/>
    <s v="Low Demand"/>
    <x v="1"/>
  </r>
  <r>
    <n v="974"/>
    <d v="2011-02-13T00:00:00"/>
    <n v="1"/>
    <n v="0"/>
    <n v="2"/>
    <x v="4"/>
    <b v="0"/>
    <n v="0"/>
    <n v="2"/>
    <n v="0.2"/>
    <n v="0.21210000000000001"/>
    <n v="0.69"/>
    <n v="0.16420000000000001"/>
    <n v="0"/>
    <n v="2"/>
    <n v="2"/>
    <x v="0"/>
    <s v="Late Night"/>
    <s v="Mild"/>
    <s v="Comfortable"/>
    <x v="1"/>
    <s v="Off Peak"/>
    <s v="Feb"/>
    <s v="2011-Feb"/>
    <s v="Low Demand"/>
    <x v="1"/>
  </r>
  <r>
    <n v="975"/>
    <d v="2011-02-13T00:00:00"/>
    <n v="1"/>
    <n v="0"/>
    <n v="2"/>
    <x v="6"/>
    <b v="0"/>
    <n v="0"/>
    <n v="2"/>
    <n v="0.2"/>
    <n v="0.21210000000000001"/>
    <n v="0.69"/>
    <n v="0.1343"/>
    <n v="2"/>
    <n v="3"/>
    <n v="5"/>
    <x v="0"/>
    <s v="Morning"/>
    <s v="Mild"/>
    <s v="Comfortable"/>
    <x v="1"/>
    <s v="Off Peak"/>
    <s v="Feb"/>
    <s v="2011-Feb"/>
    <s v="Low Demand"/>
    <x v="1"/>
  </r>
  <r>
    <n v="976"/>
    <d v="2011-02-13T00:00:00"/>
    <n v="1"/>
    <n v="0"/>
    <n v="2"/>
    <x v="7"/>
    <b v="0"/>
    <n v="0"/>
    <n v="2"/>
    <n v="0.22"/>
    <n v="0.2727"/>
    <n v="0.55000000000000004"/>
    <n v="0"/>
    <n v="0"/>
    <n v="3"/>
    <n v="3"/>
    <x v="0"/>
    <s v="Morning"/>
    <s v="Hot"/>
    <s v="Comfortable"/>
    <x v="1"/>
    <s v="AM Peak"/>
    <s v="Feb"/>
    <s v="2011-Feb"/>
    <s v="Low Demand"/>
    <x v="1"/>
  </r>
  <r>
    <n v="977"/>
    <d v="2011-02-13T00:00:00"/>
    <n v="1"/>
    <n v="0"/>
    <n v="2"/>
    <x v="8"/>
    <b v="0"/>
    <n v="0"/>
    <n v="2"/>
    <n v="0.22"/>
    <n v="0.2273"/>
    <n v="0.64"/>
    <n v="0.19400000000000001"/>
    <n v="1"/>
    <n v="11"/>
    <n v="12"/>
    <x v="0"/>
    <s v="Morning"/>
    <s v="Hot"/>
    <s v="Comfortable"/>
    <x v="1"/>
    <s v="AM Peak"/>
    <s v="Feb"/>
    <s v="2011-Feb"/>
    <s v="Low Demand"/>
    <x v="1"/>
  </r>
  <r>
    <n v="978"/>
    <d v="2011-02-13T00:00:00"/>
    <n v="1"/>
    <n v="0"/>
    <n v="2"/>
    <x v="9"/>
    <b v="0"/>
    <n v="0"/>
    <n v="2"/>
    <n v="0.24"/>
    <n v="0.2273"/>
    <n v="0.6"/>
    <n v="0.22389999999999999"/>
    <n v="12"/>
    <n v="35"/>
    <n v="47"/>
    <x v="0"/>
    <s v="Morning"/>
    <s v="Hot"/>
    <s v="Comfortable"/>
    <x v="1"/>
    <s v="AM Peak"/>
    <s v="Feb"/>
    <s v="2011-Feb"/>
    <s v="Low Demand"/>
    <x v="1"/>
  </r>
  <r>
    <n v="979"/>
    <d v="2011-02-13T00:00:00"/>
    <n v="1"/>
    <n v="0"/>
    <n v="2"/>
    <x v="10"/>
    <b v="0"/>
    <n v="0"/>
    <n v="1"/>
    <n v="0.3"/>
    <n v="0.2727"/>
    <n v="0.45"/>
    <n v="0.32840000000000003"/>
    <n v="19"/>
    <n v="86"/>
    <n v="105"/>
    <x v="0"/>
    <s v="Morning"/>
    <s v="Hot"/>
    <s v="Comfortable"/>
    <x v="0"/>
    <s v="Off Peak"/>
    <s v="Feb"/>
    <s v="2011-Feb"/>
    <s v="High Demand"/>
    <x v="1"/>
  </r>
  <r>
    <n v="980"/>
    <d v="2011-02-13T00:00:00"/>
    <n v="1"/>
    <n v="0"/>
    <n v="2"/>
    <x v="11"/>
    <b v="0"/>
    <n v="0"/>
    <n v="1"/>
    <n v="0.32"/>
    <n v="0.28789999999999999"/>
    <n v="0.39"/>
    <n v="0.44779999999999998"/>
    <n v="26"/>
    <n v="86"/>
    <n v="112"/>
    <x v="0"/>
    <s v="Morning"/>
    <s v="Hot"/>
    <s v="Comfortable"/>
    <x v="0"/>
    <s v="Off Peak"/>
    <s v="Feb"/>
    <s v="2011-Feb"/>
    <s v="High Demand"/>
    <x v="1"/>
  </r>
  <r>
    <n v="981"/>
    <d v="2011-02-13T00:00:00"/>
    <n v="1"/>
    <n v="0"/>
    <n v="2"/>
    <x v="12"/>
    <b v="0"/>
    <n v="0"/>
    <n v="1"/>
    <n v="0.36"/>
    <n v="0.31819999999999998"/>
    <n v="0.32"/>
    <n v="0.4627"/>
    <n v="58"/>
    <n v="94"/>
    <n v="152"/>
    <x v="0"/>
    <s v="Afternoon"/>
    <s v="Hot"/>
    <s v="Dry"/>
    <x v="0"/>
    <s v="Off Peak"/>
    <s v="Feb"/>
    <s v="2011-Feb"/>
    <s v="High Demand"/>
    <x v="1"/>
  </r>
  <r>
    <n v="982"/>
    <d v="2011-02-13T00:00:00"/>
    <n v="1"/>
    <n v="0"/>
    <n v="2"/>
    <x v="13"/>
    <b v="0"/>
    <n v="0"/>
    <n v="1"/>
    <n v="0.38"/>
    <n v="0.39389999999999997"/>
    <n v="0.28999999999999998"/>
    <n v="0.35820000000000002"/>
    <n v="62"/>
    <n v="92"/>
    <n v="154"/>
    <x v="0"/>
    <s v="Afternoon"/>
    <s v="Hot"/>
    <s v="Dry"/>
    <x v="0"/>
    <s v="Off Peak"/>
    <s v="Feb"/>
    <s v="2011-Feb"/>
    <s v="High Demand"/>
    <x v="1"/>
  </r>
  <r>
    <n v="983"/>
    <d v="2011-02-13T00:00:00"/>
    <n v="1"/>
    <n v="0"/>
    <n v="2"/>
    <x v="14"/>
    <b v="0"/>
    <n v="0"/>
    <n v="2"/>
    <n v="0.4"/>
    <n v="0.40910000000000002"/>
    <n v="0.3"/>
    <n v="0.41789999999999999"/>
    <n v="51"/>
    <n v="110"/>
    <n v="161"/>
    <x v="0"/>
    <s v="Afternoon"/>
    <s v="Hot"/>
    <s v="Dry"/>
    <x v="1"/>
    <s v="Off Peak"/>
    <s v="Feb"/>
    <s v="2011-Feb"/>
    <s v="High Demand"/>
    <x v="1"/>
  </r>
  <r>
    <n v="984"/>
    <d v="2011-02-13T00:00:00"/>
    <n v="1"/>
    <n v="0"/>
    <n v="2"/>
    <x v="15"/>
    <b v="0"/>
    <n v="0"/>
    <n v="2"/>
    <n v="0.4"/>
    <n v="0.40910000000000002"/>
    <n v="0.3"/>
    <n v="0.29849999999999999"/>
    <n v="40"/>
    <n v="122"/>
    <n v="162"/>
    <x v="0"/>
    <s v="Afternoon"/>
    <s v="Hot"/>
    <s v="Dry"/>
    <x v="1"/>
    <s v="Off Peak"/>
    <s v="Feb"/>
    <s v="2011-Feb"/>
    <s v="High Demand"/>
    <x v="1"/>
  </r>
  <r>
    <n v="985"/>
    <d v="2011-02-13T00:00:00"/>
    <n v="1"/>
    <n v="0"/>
    <n v="2"/>
    <x v="16"/>
    <b v="0"/>
    <n v="0"/>
    <n v="2"/>
    <n v="0.42"/>
    <n v="0.42420000000000002"/>
    <n v="0.28000000000000003"/>
    <n v="0.32840000000000003"/>
    <n v="28"/>
    <n v="106"/>
    <n v="134"/>
    <x v="0"/>
    <s v="Afternoon"/>
    <s v="Hot"/>
    <s v="Dry"/>
    <x v="1"/>
    <s v="Off Peak"/>
    <s v="Feb"/>
    <s v="2011-Feb"/>
    <s v="High Demand"/>
    <x v="1"/>
  </r>
  <r>
    <n v="986"/>
    <d v="2011-02-13T00:00:00"/>
    <n v="1"/>
    <n v="0"/>
    <n v="2"/>
    <x v="17"/>
    <b v="0"/>
    <n v="0"/>
    <n v="1"/>
    <n v="0.42"/>
    <n v="0.42420000000000002"/>
    <n v="0.28000000000000003"/>
    <n v="0.32840000000000003"/>
    <n v="30"/>
    <n v="95"/>
    <n v="125"/>
    <x v="0"/>
    <s v="Night"/>
    <s v="Hot"/>
    <s v="Dry"/>
    <x v="0"/>
    <s v="PM Peak"/>
    <s v="Feb"/>
    <s v="2011-Feb"/>
    <s v="High Demand"/>
    <x v="1"/>
  </r>
  <r>
    <n v="987"/>
    <d v="2011-02-13T00:00:00"/>
    <n v="1"/>
    <n v="0"/>
    <n v="2"/>
    <x v="18"/>
    <b v="0"/>
    <n v="0"/>
    <n v="1"/>
    <n v="0.4"/>
    <n v="0.40910000000000002"/>
    <n v="0.32"/>
    <n v="0.29849999999999999"/>
    <n v="17"/>
    <n v="78"/>
    <n v="95"/>
    <x v="0"/>
    <s v="Night"/>
    <s v="Hot"/>
    <s v="Dry"/>
    <x v="0"/>
    <s v="PM Peak"/>
    <s v="Feb"/>
    <s v="2011-Feb"/>
    <s v="High Demand"/>
    <x v="1"/>
  </r>
  <r>
    <n v="988"/>
    <d v="2011-02-13T00:00:00"/>
    <n v="1"/>
    <n v="0"/>
    <n v="2"/>
    <x v="19"/>
    <b v="0"/>
    <n v="0"/>
    <n v="1"/>
    <n v="0.4"/>
    <n v="0.40910000000000002"/>
    <n v="0.35"/>
    <n v="0.28360000000000002"/>
    <n v="11"/>
    <n v="50"/>
    <n v="61"/>
    <x v="0"/>
    <s v="Night"/>
    <s v="Hot"/>
    <s v="Dry"/>
    <x v="0"/>
    <s v="PM Peak"/>
    <s v="Feb"/>
    <s v="2011-Feb"/>
    <s v="High Demand"/>
    <x v="1"/>
  </r>
  <r>
    <n v="989"/>
    <d v="2011-02-13T00:00:00"/>
    <n v="1"/>
    <n v="0"/>
    <n v="2"/>
    <x v="20"/>
    <b v="0"/>
    <n v="0"/>
    <n v="1"/>
    <n v="0.4"/>
    <n v="0.40910000000000002"/>
    <n v="0.35"/>
    <n v="0.32840000000000003"/>
    <n v="15"/>
    <n v="32"/>
    <n v="47"/>
    <x v="0"/>
    <s v="Night"/>
    <s v="Hot"/>
    <s v="Dry"/>
    <x v="0"/>
    <s v="Off Peak"/>
    <s v="Feb"/>
    <s v="2011-Feb"/>
    <s v="Low Demand"/>
    <x v="1"/>
  </r>
  <r>
    <n v="990"/>
    <d v="2011-02-13T00:00:00"/>
    <n v="1"/>
    <n v="0"/>
    <n v="2"/>
    <x v="21"/>
    <b v="0"/>
    <n v="0"/>
    <n v="1"/>
    <n v="0.4"/>
    <n v="0.40910000000000002"/>
    <n v="0.35"/>
    <n v="0.35820000000000002"/>
    <n v="6"/>
    <n v="45"/>
    <n v="51"/>
    <x v="0"/>
    <s v="Night"/>
    <s v="Hot"/>
    <s v="Dry"/>
    <x v="0"/>
    <s v="Off Peak"/>
    <s v="Feb"/>
    <s v="2011-Feb"/>
    <s v="Low Demand"/>
    <x v="1"/>
  </r>
  <r>
    <n v="991"/>
    <d v="2011-02-13T00:00:00"/>
    <n v="1"/>
    <n v="0"/>
    <n v="2"/>
    <x v="22"/>
    <b v="0"/>
    <n v="0"/>
    <n v="1"/>
    <n v="0.4"/>
    <n v="0.40910000000000002"/>
    <n v="0.35"/>
    <n v="0.29849999999999999"/>
    <n v="5"/>
    <n v="31"/>
    <n v="36"/>
    <x v="0"/>
    <s v="Night"/>
    <s v="Hot"/>
    <s v="Dry"/>
    <x v="0"/>
    <s v="Off Peak"/>
    <s v="Feb"/>
    <s v="2011-Feb"/>
    <s v="Low Demand"/>
    <x v="1"/>
  </r>
  <r>
    <n v="992"/>
    <d v="2011-02-13T00:00:00"/>
    <n v="1"/>
    <n v="0"/>
    <n v="2"/>
    <x v="23"/>
    <b v="0"/>
    <n v="0"/>
    <n v="1"/>
    <n v="0.4"/>
    <n v="0.40910000000000002"/>
    <n v="0.35"/>
    <n v="0.35820000000000002"/>
    <n v="3"/>
    <n v="27"/>
    <n v="30"/>
    <x v="0"/>
    <s v="Night"/>
    <s v="Hot"/>
    <s v="Dry"/>
    <x v="0"/>
    <s v="Off Peak"/>
    <s v="Feb"/>
    <s v="2011-Feb"/>
    <s v="Low Demand"/>
    <x v="1"/>
  </r>
  <r>
    <n v="993"/>
    <d v="2011-02-14T00:00:00"/>
    <n v="1"/>
    <n v="0"/>
    <n v="2"/>
    <x v="0"/>
    <b v="0"/>
    <n v="1"/>
    <n v="1"/>
    <n v="0.38"/>
    <n v="0.39389999999999997"/>
    <n v="0.37"/>
    <n v="0.35820000000000002"/>
    <n v="3"/>
    <n v="8"/>
    <n v="11"/>
    <x v="1"/>
    <s v="Late Night"/>
    <s v="Hot"/>
    <s v="Comfortable"/>
    <x v="0"/>
    <s v="Off Peak"/>
    <s v="Feb"/>
    <s v="2011-Feb"/>
    <s v="Low Demand"/>
    <x v="2"/>
  </r>
  <r>
    <n v="994"/>
    <d v="2011-02-14T00:00:00"/>
    <n v="1"/>
    <n v="0"/>
    <n v="2"/>
    <x v="1"/>
    <b v="0"/>
    <n v="1"/>
    <n v="1"/>
    <n v="0.38"/>
    <n v="0.39389999999999997"/>
    <n v="0.37"/>
    <n v="0.35820000000000002"/>
    <n v="1"/>
    <n v="6"/>
    <n v="7"/>
    <x v="1"/>
    <s v="Late Night"/>
    <s v="Hot"/>
    <s v="Comfortable"/>
    <x v="0"/>
    <s v="Off Peak"/>
    <s v="Feb"/>
    <s v="2011-Feb"/>
    <s v="Low Demand"/>
    <x v="2"/>
  </r>
  <r>
    <n v="995"/>
    <d v="2011-02-14T00:00:00"/>
    <n v="1"/>
    <n v="0"/>
    <n v="2"/>
    <x v="2"/>
    <b v="0"/>
    <n v="1"/>
    <n v="1"/>
    <n v="0.36"/>
    <n v="0.33329999999999999"/>
    <n v="0.4"/>
    <n v="0.29849999999999999"/>
    <n v="0"/>
    <n v="2"/>
    <n v="2"/>
    <x v="1"/>
    <s v="Late Night"/>
    <s v="Hot"/>
    <s v="Comfortable"/>
    <x v="0"/>
    <s v="Off Peak"/>
    <s v="Feb"/>
    <s v="2011-Feb"/>
    <s v="Low Demand"/>
    <x v="2"/>
  </r>
  <r>
    <n v="996"/>
    <d v="2011-02-14T00:00:00"/>
    <n v="1"/>
    <n v="0"/>
    <n v="2"/>
    <x v="3"/>
    <b v="0"/>
    <n v="1"/>
    <n v="1"/>
    <n v="0.34"/>
    <n v="0.31819999999999998"/>
    <n v="0.46"/>
    <n v="0.22389999999999999"/>
    <n v="1"/>
    <n v="1"/>
    <n v="2"/>
    <x v="1"/>
    <s v="Late Night"/>
    <s v="Hot"/>
    <s v="Comfortable"/>
    <x v="0"/>
    <s v="Off Peak"/>
    <s v="Feb"/>
    <s v="2011-Feb"/>
    <s v="Low Demand"/>
    <x v="2"/>
  </r>
  <r>
    <n v="997"/>
    <d v="2011-02-14T00:00:00"/>
    <n v="1"/>
    <n v="0"/>
    <n v="2"/>
    <x v="4"/>
    <b v="0"/>
    <n v="1"/>
    <n v="1"/>
    <n v="0.32"/>
    <n v="0.30299999999999999"/>
    <n v="0.53"/>
    <n v="0.28360000000000002"/>
    <n v="0"/>
    <n v="2"/>
    <n v="2"/>
    <x v="1"/>
    <s v="Late Night"/>
    <s v="Hot"/>
    <s v="Comfortable"/>
    <x v="0"/>
    <s v="Off Peak"/>
    <s v="Feb"/>
    <s v="2011-Feb"/>
    <s v="Low Demand"/>
    <x v="2"/>
  </r>
  <r>
    <n v="998"/>
    <d v="2011-02-14T00:00:00"/>
    <n v="1"/>
    <n v="0"/>
    <n v="2"/>
    <x v="5"/>
    <b v="0"/>
    <n v="1"/>
    <n v="1"/>
    <n v="0.32"/>
    <n v="0.30299999999999999"/>
    <n v="0.53"/>
    <n v="0.28360000000000002"/>
    <n v="0"/>
    <n v="3"/>
    <n v="3"/>
    <x v="1"/>
    <s v="Late Night"/>
    <s v="Hot"/>
    <s v="Comfortable"/>
    <x v="0"/>
    <s v="Off Peak"/>
    <s v="Feb"/>
    <s v="2011-Feb"/>
    <s v="Low Demand"/>
    <x v="2"/>
  </r>
  <r>
    <n v="999"/>
    <d v="2011-02-14T00:00:00"/>
    <n v="1"/>
    <n v="0"/>
    <n v="2"/>
    <x v="6"/>
    <b v="0"/>
    <n v="1"/>
    <n v="1"/>
    <n v="0.34"/>
    <n v="0.30299999999999999"/>
    <n v="0.46"/>
    <n v="0.29849999999999999"/>
    <n v="1"/>
    <n v="25"/>
    <n v="26"/>
    <x v="1"/>
    <s v="Morning"/>
    <s v="Hot"/>
    <s v="Comfortable"/>
    <x v="0"/>
    <s v="Off Peak"/>
    <s v="Feb"/>
    <s v="2011-Feb"/>
    <s v="Low Demand"/>
    <x v="2"/>
  </r>
  <r>
    <n v="1000"/>
    <d v="2011-02-14T00:00:00"/>
    <n v="1"/>
    <n v="0"/>
    <n v="2"/>
    <x v="7"/>
    <b v="0"/>
    <n v="1"/>
    <n v="1"/>
    <n v="0.34"/>
    <n v="0.30299999999999999"/>
    <n v="0.46"/>
    <n v="0.29849999999999999"/>
    <n v="2"/>
    <n v="96"/>
    <n v="98"/>
    <x v="1"/>
    <s v="Morning"/>
    <s v="Hot"/>
    <s v="Comfortable"/>
    <x v="0"/>
    <s v="AM Peak"/>
    <s v="Feb"/>
    <s v="2011-Feb"/>
    <s v="High Demand"/>
    <x v="2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  <r>
    <m/>
    <m/>
    <m/>
    <m/>
    <m/>
    <x v="24"/>
    <m/>
    <m/>
    <m/>
    <m/>
    <m/>
    <m/>
    <m/>
    <m/>
    <m/>
    <m/>
    <x v="2"/>
    <m/>
    <m/>
    <m/>
    <x v="4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692FE-F2FC-45D6-9932-EE235C30B9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3F196-5A2E-4341-B939-82C7468BCE90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F11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Average of cnt" fld="15" subtotal="average" showDataAs="percentOfTotal" baseField="0" baseItem="0" numFmtId="10"/>
  </dataFields>
  <formats count="24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16" type="button" dataOnly="0" labelOnly="1" outline="0" axis="axisRow" fieldPosition="0"/>
    </format>
    <format dxfId="116">
      <pivotArea dataOnly="0" labelOnly="1" fieldPosition="0">
        <references count="1">
          <reference field="16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16" type="button" dataOnly="0" labelOnly="1" outline="0" axis="axisRow" fieldPosition="0"/>
    </format>
    <format dxfId="110">
      <pivotArea dataOnly="0" labelOnly="1" fieldPosition="0">
        <references count="1">
          <reference field="16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16" type="button" dataOnly="0" labelOnly="1" outline="0" axis="axisRow" fieldPosition="0"/>
    </format>
    <format dxfId="104">
      <pivotArea dataOnly="0" labelOnly="1" fieldPosition="0">
        <references count="1">
          <reference field="16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6" type="button" dataOnly="0" labelOnly="1" outline="0" axis="axisRow" fieldPosition="0"/>
    </format>
    <format dxfId="98">
      <pivotArea dataOnly="0" labelOnly="1" fieldPosition="0">
        <references count="1">
          <reference field="16" count="0"/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DD6CF-436B-4C60-95BB-7CD33D24B5D1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C33" firstHeaderRow="1" firstDataRow="1" firstDataCol="1"/>
  <pivotFields count="26">
    <pivotField showAll="0"/>
    <pivotField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nt" fld="15" baseField="0" baseItem="0"/>
  </dataFields>
  <formats count="36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5" type="button" dataOnly="0" labelOnly="1" outline="0" axis="axisRow" fieldPosition="0"/>
    </format>
    <format dxfId="152">
      <pivotArea dataOnly="0" labelOnly="1" fieldPosition="0">
        <references count="1">
          <reference field="5" count="0"/>
        </references>
      </pivotArea>
    </format>
    <format dxfId="151">
      <pivotArea dataOnly="0" labelOnly="1" grandRow="1" outline="0" fieldPosition="0"/>
    </format>
    <format dxfId="150">
      <pivotArea dataOnly="0" labelOnly="1" outline="0" axis="axisValues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5" type="button" dataOnly="0" labelOnly="1" outline="0" axis="axisRow" fieldPosition="0"/>
    </format>
    <format dxfId="146">
      <pivotArea dataOnly="0" labelOnly="1" fieldPosition="0">
        <references count="1">
          <reference field="5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5" type="button" dataOnly="0" labelOnly="1" outline="0" axis="axisRow" fieldPosition="0"/>
    </format>
    <format dxfId="140">
      <pivotArea dataOnly="0" labelOnly="1" fieldPosition="0">
        <references count="1">
          <reference field="5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5" type="button" dataOnly="0" labelOnly="1" outline="0" axis="axisRow" fieldPosition="0"/>
    </format>
    <format dxfId="134">
      <pivotArea dataOnly="0" labelOnly="1" fieldPosition="0">
        <references count="1">
          <reference field="5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5" type="button" dataOnly="0" labelOnly="1" outline="0" axis="axisRow" fieldPosition="0"/>
    </format>
    <format dxfId="128">
      <pivotArea dataOnly="0" labelOnly="1" fieldPosition="0">
        <references count="1">
          <reference field="5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5" type="button" dataOnly="0" labelOnly="1" outline="0" axis="axisRow" fieldPosition="0"/>
    </format>
    <format dxfId="122">
      <pivotArea dataOnly="0" labelOnly="1" fieldPosition="0">
        <references count="1">
          <reference field="5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7EB7B-E236-4388-BA09-9E38A547FA5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4:G89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5480F-28A3-408A-917C-6A38AFCCCC3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4:G67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c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885EC-E929-4C51-A074-E6821DEAE07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6:G49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Average of cnt" fld="15" subtotal="average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E3214-16B6-4A41-825B-F378F97E4B3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G39" firstHeaderRow="1" firstDataRow="1" firstDataCol="1"/>
  <pivotFields count="26">
    <pivotField showAll="0"/>
    <pivotField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6801B-510B-45D5-865F-51A23E37C4C0}" name="PivotTable7" cacheId="0" applyNumberFormats="0" applyBorderFormats="0" applyFontFormats="0" applyPatternFormats="0" applyAlignmentFormats="0" applyWidthHeightFormats="1" dataCaption="Values" showMissing="0" updatedVersion="8" minRefreshableVersion="3" useAutoFormatting="1" rowGrandTotals="0" colGrandTotals="0" itemPrintTitles="1" createdVersion="8" indent="0" outline="1" outlineData="1" multipleFieldFilters="0">
  <location ref="A3:Y11" firstHeaderRow="1" firstDataRow="2" firstDataCol="1"/>
  <pivotFields count="26">
    <pivotField showAll="0"/>
    <pivotField showAll="0"/>
    <pivotField showAll="0"/>
    <pivotField showAll="0"/>
    <pivotField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2"/>
        <item x="3"/>
        <item x="4"/>
        <item x="5"/>
        <item x="6"/>
        <item x="0"/>
        <item h="1" x="7"/>
        <item t="default"/>
      </items>
    </pivotField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 of c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215A5-C822-475F-AA1D-56EF0D1F8160}" name="PivotTable7" cacheId="0" applyNumberFormats="0" applyBorderFormats="0" applyFontFormats="0" applyPatternFormats="0" applyAlignmentFormats="0" applyWidthHeightFormats="1" dataCaption="Values" showMissing="0" updatedVersion="8" minRefreshableVersion="3" useAutoFormatting="1" rowGrandTotals="0" colGrandTotals="0" itemPrintTitles="1" createdVersion="8" indent="0" outline="1" outlineData="1" multipleFieldFilters="0">
  <location ref="Y7:AW15" firstHeaderRow="1" firstDataRow="2" firstDataCol="1"/>
  <pivotFields count="26">
    <pivotField showAll="0"/>
    <pivotField showAll="0"/>
    <pivotField showAll="0"/>
    <pivotField showAll="0"/>
    <pivotField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2"/>
        <item x="3"/>
        <item x="4"/>
        <item x="5"/>
        <item x="6"/>
        <item x="0"/>
        <item h="1" x="7"/>
        <item t="default"/>
      </items>
    </pivotField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 of cnt" fld="15" baseField="0" baseItem="0"/>
  </dataFields>
  <formats count="32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5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25" type="button" dataOnly="0" labelOnly="1" outline="0" axis="axisRow" fieldPosition="0"/>
    </format>
    <format dxfId="41">
      <pivotArea dataOnly="0" labelOnly="1" fieldPosition="0">
        <references count="1">
          <reference field="25" count="0"/>
        </references>
      </pivotArea>
    </format>
    <format dxfId="40">
      <pivotArea dataOnly="0" labelOnly="1" fieldPosition="0">
        <references count="1">
          <reference field="5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5" type="button" dataOnly="0" labelOnly="1" outline="0" axis="axisRow" fieldPosition="0"/>
    </format>
    <format dxfId="33">
      <pivotArea dataOnly="0" labelOnly="1" fieldPosition="0">
        <references count="1">
          <reference field="25" count="0"/>
        </references>
      </pivotArea>
    </format>
    <format dxfId="32">
      <pivotArea dataOnly="0" labelOnly="1" fieldPosition="0">
        <references count="1">
          <reference field="5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25" type="button" dataOnly="0" labelOnly="1" outline="0" axis="axisRow" fieldPosition="0"/>
    </format>
    <format dxfId="25">
      <pivotArea dataOnly="0" labelOnly="1" fieldPosition="0">
        <references count="1">
          <reference field="25" count="0"/>
        </references>
      </pivotArea>
    </format>
    <format dxfId="24">
      <pivotArea dataOnly="0" labelOnly="1" fieldPosition="0">
        <references count="1">
          <reference field="5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5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5" type="button" dataOnly="0" labelOnly="1" outline="0" axis="axisRow" fieldPosition="0"/>
    </format>
    <format dxfId="17">
      <pivotArea dataOnly="0" labelOnly="1" fieldPosition="0">
        <references count="1">
          <reference field="25" count="0"/>
        </references>
      </pivotArea>
    </format>
    <format dxfId="16">
      <pivotArea dataOnly="0" labelOnly="1" fieldPosition="0">
        <references count="1">
          <reference field="5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25" count="1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668D4-7445-489D-AB26-6386B985A56F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6:F31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nt" fld="15" baseField="0" baseItem="0"/>
  </dataFields>
  <formats count="24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0" type="button" dataOnly="0" labelOnly="1" outline="0" axis="axisRow" fieldPosition="0"/>
    </format>
    <format dxfId="68">
      <pivotArea dataOnly="0" labelOnly="1" fieldPosition="0">
        <references count="1">
          <reference field="20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0" type="button" dataOnly="0" labelOnly="1" outline="0" axis="axisRow" fieldPosition="0"/>
    </format>
    <format dxfId="62">
      <pivotArea dataOnly="0" labelOnly="1" fieldPosition="0">
        <references count="1">
          <reference field="20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0" type="button" dataOnly="0" labelOnly="1" outline="0" axis="axisRow" fieldPosition="0"/>
    </format>
    <format dxfId="56">
      <pivotArea dataOnly="0" labelOnly="1" fieldPosition="0">
        <references count="1">
          <reference field="20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0" type="button" dataOnly="0" labelOnly="1" outline="0" axis="axisRow" fieldPosition="0"/>
    </format>
    <format dxfId="50">
      <pivotArea dataOnly="0" labelOnly="1" fieldPosition="0">
        <references count="1">
          <reference field="20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19D08-9436-4077-996C-54B6AC9FE252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7:F20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cnt" fld="15" baseField="0" baseItem="0"/>
  </dataFields>
  <formats count="24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6" type="button" dataOnly="0" labelOnly="1" outline="0" axis="axisRow" fieldPosition="0"/>
    </format>
    <format dxfId="92">
      <pivotArea dataOnly="0" labelOnly="1" fieldPosition="0">
        <references count="1">
          <reference field="16" count="0"/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16" type="button" dataOnly="0" labelOnly="1" outline="0" axis="axisRow" fieldPosition="0"/>
    </format>
    <format dxfId="86">
      <pivotArea dataOnly="0" labelOnly="1" fieldPosition="0">
        <references count="1">
          <reference field="16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6" type="button" dataOnly="0" labelOnly="1" outline="0" axis="axisRow" fieldPosition="0"/>
    </format>
    <format dxfId="80">
      <pivotArea dataOnly="0" labelOnly="1" fieldPosition="0">
        <references count="1">
          <reference field="16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6" type="button" dataOnly="0" labelOnly="1" outline="0" axis="axisRow" fieldPosition="0"/>
    </format>
    <format dxfId="74">
      <pivotArea dataOnly="0" labelOnly="1" fieldPosition="0">
        <references count="1">
          <reference field="16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051684-DF69-4F35-954B-5847BB06ABA1}" autoFormatId="16" applyNumberFormats="0" applyBorderFormats="0" applyFontFormats="0" applyPatternFormats="0" applyAlignmentFormats="0" applyWidthHeightFormats="0">
  <queryTableRefresh nextId="11">
    <queryTableFields count="10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6B2691F-00E7-450A-8A42-1D2B34251081}" autoFormatId="16" applyNumberFormats="0" applyBorderFormats="0" applyFontFormats="0" applyPatternFormats="0" applyAlignmentFormats="0" applyWidthHeightFormats="0">
  <queryTableRefresh nextId="9">
    <queryTableFields count="7">
      <queryTableField id="2" name="instant" tableColumnId="2"/>
      <queryTableField id="3" name="atemp" tableColumnId="3"/>
      <queryTableField id="4" name="hum" tableColumnId="4"/>
      <queryTableField id="5" name="windspeed" tableColumnId="5"/>
      <queryTableField id="6" name="casual" tableColumnId="6"/>
      <queryTableField id="7" name="registered" tableColumnId="7"/>
      <queryTableField id="8" name="cnt" tableColumnId="8"/>
    </queryTableFields>
    <queryTableDeletedFields count="1">
      <deletedField name="Unnamed: 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707ED72-EF13-49D0-BD0F-47E0ABA64274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CC391-323A-43C1-B7CD-60A7889AF1C5}" name="Datasheet_1" displayName="Datasheet_1" ref="A1:J611" tableType="queryTable" totalsRowShown="0">
  <autoFilter ref="A1:J611" xr:uid="{F66CC391-323A-43C1-B7CD-60A7889AF1C5}"/>
  <tableColumns count="10">
    <tableColumn id="1" xr3:uid="{96FB1D7D-C05B-4B9C-9D00-317F6E85B281}" uniqueName="1" name="instant" queryTableFieldId="1"/>
    <tableColumn id="2" xr3:uid="{AB7881D2-7651-4E2D-8BBF-D4796BB98702}" uniqueName="2" name="dteday" queryTableFieldId="2" dataDxfId="157"/>
    <tableColumn id="3" xr3:uid="{A806EFDF-8478-46C0-855F-FB9AA4F8820A}" uniqueName="3" name="season" queryTableFieldId="3"/>
    <tableColumn id="4" xr3:uid="{AE0F9384-BEFE-40A8-9352-E10913F3FC65}" uniqueName="4" name="yr" queryTableFieldId="4"/>
    <tableColumn id="5" xr3:uid="{F23F5240-0134-4CE4-AAC8-636DB84DB7FA}" uniqueName="5" name="mnth" queryTableFieldId="5"/>
    <tableColumn id="6" xr3:uid="{4D3DECF1-797F-4D63-B8F3-F1D0B2AAC78C}" uniqueName="6" name="hr" queryTableFieldId="6"/>
    <tableColumn id="7" xr3:uid="{0FCB9747-0A00-4B0C-8294-0414EAFD091F}" uniqueName="7" name="holiday" queryTableFieldId="7"/>
    <tableColumn id="8" xr3:uid="{88D99443-282F-4E28-9CDA-EE2A79725864}" uniqueName="8" name="weekday" queryTableFieldId="8"/>
    <tableColumn id="9" xr3:uid="{D1C26905-D2F1-47EB-86DC-FB8A284A84D1}" uniqueName="9" name="weathersit" queryTableFieldId="9"/>
    <tableColumn id="10" xr3:uid="{7E5448A1-AA45-410E-85B4-BD9D1D3965C3}" uniqueName="10" name="temp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A32D0-CA5D-42B0-B903-3CBA48CCA423}" name="Datasheet_2" displayName="Datasheet_2" ref="A1:G611" tableType="queryTable" totalsRowShown="0">
  <autoFilter ref="A1:G611" xr:uid="{06DA32D0-CA5D-42B0-B903-3CBA48CCA423}"/>
  <tableColumns count="7">
    <tableColumn id="2" xr3:uid="{535A9B81-37C6-490A-81DD-B983F6C652C9}" uniqueName="2" name="instant" queryTableFieldId="2"/>
    <tableColumn id="3" xr3:uid="{EAC083F0-8074-4ECB-BB61-DBE0B8BBF6E6}" uniqueName="3" name="atemp" queryTableFieldId="3"/>
    <tableColumn id="4" xr3:uid="{A6E9F525-BCA1-43CB-AEEE-3C4A6A89F6B7}" uniqueName="4" name="hum" queryTableFieldId="4"/>
    <tableColumn id="5" xr3:uid="{6EE8A949-3A7F-4D9E-AC91-4A2D8EBB4D1B}" uniqueName="5" name="windspeed" queryTableFieldId="5"/>
    <tableColumn id="6" xr3:uid="{AAB95E8C-35F4-49B5-AD07-1AA1B5B68730}" uniqueName="6" name="casual" queryTableFieldId="6"/>
    <tableColumn id="7" xr3:uid="{FEC5DFF0-F9C6-49AC-8AF7-45EB89095AE9}" uniqueName="7" name="registered" queryTableFieldId="7"/>
    <tableColumn id="8" xr3:uid="{8AFD7E8B-90C6-40FD-BB4B-CD9E76903889}" uniqueName="8" name="cnt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C912F5-7008-4DEC-B22F-E8718EBE9800}" name="Datasheet_3" displayName="Datasheet_3" ref="A1:P391" tableType="queryTable" totalsRowShown="0">
  <autoFilter ref="A1:P391" xr:uid="{CAC912F5-7008-4DEC-B22F-E8718EBE9800}"/>
  <sortState xmlns:xlrd2="http://schemas.microsoft.com/office/spreadsheetml/2017/richdata2" ref="A2:P391">
    <sortCondition ref="A2:A391"/>
  </sortState>
  <tableColumns count="16">
    <tableColumn id="1" xr3:uid="{BE39AC47-F8A8-4231-83FA-EEAD6AB0E247}" uniqueName="1" name="instant" queryTableFieldId="1"/>
    <tableColumn id="2" xr3:uid="{7458FEAE-A109-437E-A3FB-2F85E8AF3EAF}" uniqueName="2" name="dteday" queryTableFieldId="2" dataDxfId="156"/>
    <tableColumn id="3" xr3:uid="{E25ED163-4609-4081-8B64-6E710FBD35B5}" uniqueName="3" name="season" queryTableFieldId="3"/>
    <tableColumn id="4" xr3:uid="{3E00274F-752E-4154-8773-9663A6E47891}" uniqueName="4" name="yr" queryTableFieldId="4"/>
    <tableColumn id="5" xr3:uid="{3654672C-2505-4E8F-A0AD-F0D39C078AEE}" uniqueName="5" name="mnth" queryTableFieldId="5"/>
    <tableColumn id="6" xr3:uid="{F5CD95B6-6D02-4A25-85DD-248D01E2D89B}" uniqueName="6" name="hr" queryTableFieldId="6"/>
    <tableColumn id="7" xr3:uid="{1312E03B-6735-4418-9D3A-FA1FDEE275F0}" uniqueName="7" name="holiday" queryTableFieldId="7"/>
    <tableColumn id="8" xr3:uid="{B32E1574-C6D9-4662-93A1-7B7BF1BE4195}" uniqueName="8" name="weekday" queryTableFieldId="8"/>
    <tableColumn id="9" xr3:uid="{5BF765C2-2128-426D-A13C-65DE7A07FD11}" uniqueName="9" name="weathersit" queryTableFieldId="9"/>
    <tableColumn id="10" xr3:uid="{BE9147D0-1DE6-49CD-AC01-1366DCD4A554}" uniqueName="10" name="temp" queryTableFieldId="10"/>
    <tableColumn id="11" xr3:uid="{1C8D25E4-B2FE-4729-A87F-D9F8F84CEA50}" uniqueName="11" name="atemp" queryTableFieldId="11"/>
    <tableColumn id="12" xr3:uid="{31FF330E-A5BC-4562-825D-2041E3431A4B}" uniqueName="12" name="hum" queryTableFieldId="12"/>
    <tableColumn id="13" xr3:uid="{F0BECAA3-ED97-44B5-9E6B-F26B118A2BB4}" uniqueName="13" name="windspeed" queryTableFieldId="13"/>
    <tableColumn id="14" xr3:uid="{6B0B693E-4D52-4FC4-998E-5BA1F3F4DDEE}" uniqueName="14" name="casual" queryTableFieldId="14"/>
    <tableColumn id="15" xr3:uid="{FE848F69-3A50-4016-8A0F-0B984681E6C0}" uniqueName="15" name="registered" queryTableFieldId="15"/>
    <tableColumn id="16" xr3:uid="{8764FEFF-3ABD-4612-B976-780F1AD3AFB3}" uniqueName="16" name="cnt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CDCC84-9B9B-4E19-A62F-3F7B8EEAC073}" name="Table4" displayName="Table4" ref="A1:E58" totalsRowShown="0">
  <autoFilter ref="A1:E58" xr:uid="{CBCDCC84-9B9B-4E19-A62F-3F7B8EEAC073}"/>
  <tableColumns count="5">
    <tableColumn id="1" xr3:uid="{B2702095-7CE9-4895-BE2E-AB9985C7A7E9}" name="dteday" dataDxfId="15"/>
    <tableColumn id="2" xr3:uid="{1999791E-A0D6-4804-8447-0D4FC55E8E60}" name="cnt"/>
    <tableColumn id="3" xr3:uid="{A49BBF20-AA63-45CF-9B00-4763FB32FAE7}" name="Forecast(cnt)">
      <calculatedColumnFormula>_xlfn.FORECAST.ETS(A2,$B$2:$B$46,$A$2:$A$46,1,1)</calculatedColumnFormula>
    </tableColumn>
    <tableColumn id="4" xr3:uid="{5E3F19EE-9B83-4283-A2AC-D1F8FCC506E9}" name="Lower Confidence Bound(cnt)" dataDxfId="14">
      <calculatedColumnFormula>C2-_xlfn.FORECAST.ETS.CONFINT(A2,$B$2:$B$46,$A$2:$A$46,0.95,1,1)</calculatedColumnFormula>
    </tableColumn>
    <tableColumn id="5" xr3:uid="{C672E94F-0EDD-4255-98AD-D8F715DC3DF2}" name="Upper Confidence Bound(cnt)" dataDxfId="13">
      <calculatedColumnFormula>C2+_xlfn.FORECAST.ETS.CONFINT(A2,$B$2:$B$46,$A$2:$A$46,0.95,1,1)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97E616-00E6-43BA-AD14-196DAD61E88A}" name="Table46" displayName="Table46" ref="B66:F123" totalsRowShown="0" headerRowDxfId="7" dataDxfId="6">
  <autoFilter ref="B66:F123" xr:uid="{FB97E616-00E6-43BA-AD14-196DAD61E88A}"/>
  <tableColumns count="5">
    <tableColumn id="1" xr3:uid="{57F0F48E-C6D6-4326-96CA-4C117BC04EC7}" name="dteday" dataDxfId="12"/>
    <tableColumn id="2" xr3:uid="{8324ABCC-3EB9-4535-B0D1-F792D3B4B039}" name="cnt" dataDxfId="11"/>
    <tableColumn id="3" xr3:uid="{98A44D96-548C-43CE-A08D-563CFE12325F}" name="Forecast(cnt)" dataDxfId="10">
      <calculatedColumnFormula>_xlfn.FORECAST.ETS(B67,$B$2:$B$46,$A$2:$A$46,1,1)</calculatedColumnFormula>
    </tableColumn>
    <tableColumn id="4" xr3:uid="{ED14D830-6003-43CE-98F0-4499CCA6F83D}" name="Lower Confidence Bound(cnt)" dataDxfId="9">
      <calculatedColumnFormula>D67-_xlfn.FORECAST.ETS.CONFINT(B67,$B$2:$B$46,$A$2:$A$46,0.95,1,1)</calculatedColumnFormula>
    </tableColumn>
    <tableColumn id="5" xr3:uid="{604AFA77-DD18-4C68-97F6-B6B22B7AA6CD}" name="Upper Confidence Bound(cnt)" dataDxfId="8">
      <calculatedColumnFormula>D67+_xlfn.FORECAST.ETS.CONFINT(B67,$B$2:$B$46,$A$2:$A$46,0.95,1,1)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512-54C3-4002-BDC2-8A74DB944FCF}">
  <dimension ref="A1:J611"/>
  <sheetViews>
    <sheetView topLeftCell="A593" workbookViewId="0">
      <selection activeCell="A2" sqref="A2:J611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9" bestFit="1" customWidth="1"/>
    <col min="4" max="4" width="4.6328125" bestFit="1" customWidth="1"/>
    <col min="5" max="5" width="7.54296875" bestFit="1" customWidth="1"/>
    <col min="6" max="6" width="4.81640625" bestFit="1" customWidth="1"/>
    <col min="7" max="7" width="9.26953125" bestFit="1" customWidth="1"/>
    <col min="8" max="8" width="10.453125" bestFit="1" customWidth="1"/>
    <col min="9" max="9" width="11.90625" bestFit="1" customWidth="1"/>
    <col min="10" max="10" width="7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</row>
    <row r="3" spans="1:10" x14ac:dyDescent="0.35">
      <c r="A3">
        <v>2</v>
      </c>
      <c r="B3" s="1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</row>
    <row r="4" spans="1:10" x14ac:dyDescent="0.35">
      <c r="A4">
        <v>3</v>
      </c>
      <c r="B4" s="1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</row>
    <row r="5" spans="1:10" x14ac:dyDescent="0.35">
      <c r="A5">
        <v>4</v>
      </c>
      <c r="B5" s="1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</row>
    <row r="6" spans="1:10" x14ac:dyDescent="0.35">
      <c r="A6">
        <v>5</v>
      </c>
      <c r="B6" s="1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</row>
    <row r="7" spans="1:10" x14ac:dyDescent="0.35">
      <c r="A7">
        <v>6</v>
      </c>
      <c r="B7" s="1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</row>
    <row r="8" spans="1:10" x14ac:dyDescent="0.35">
      <c r="A8">
        <v>7</v>
      </c>
      <c r="B8" s="1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</row>
    <row r="9" spans="1:10" x14ac:dyDescent="0.35">
      <c r="A9">
        <v>8</v>
      </c>
      <c r="B9" s="1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</row>
    <row r="10" spans="1:10" x14ac:dyDescent="0.35">
      <c r="A10">
        <v>9</v>
      </c>
      <c r="B10" s="1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</row>
    <row r="11" spans="1:10" x14ac:dyDescent="0.35">
      <c r="A11">
        <v>10</v>
      </c>
      <c r="B11" s="1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</row>
    <row r="12" spans="1:10" x14ac:dyDescent="0.35">
      <c r="A12">
        <v>11</v>
      </c>
      <c r="B12" s="1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</row>
    <row r="13" spans="1:10" x14ac:dyDescent="0.35">
      <c r="A13">
        <v>12</v>
      </c>
      <c r="B13" s="1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</row>
    <row r="14" spans="1:10" x14ac:dyDescent="0.35">
      <c r="A14">
        <v>13</v>
      </c>
      <c r="B14" s="1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</row>
    <row r="15" spans="1:10" x14ac:dyDescent="0.35">
      <c r="A15">
        <v>14</v>
      </c>
      <c r="B15" s="1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</row>
    <row r="16" spans="1:10" x14ac:dyDescent="0.35">
      <c r="A16">
        <v>15</v>
      </c>
      <c r="B16" s="1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</row>
    <row r="17" spans="1:10" x14ac:dyDescent="0.35">
      <c r="A17">
        <v>16</v>
      </c>
      <c r="B17" s="1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</row>
    <row r="18" spans="1:10" x14ac:dyDescent="0.35">
      <c r="A18">
        <v>17</v>
      </c>
      <c r="B18" s="1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</row>
    <row r="19" spans="1:10" x14ac:dyDescent="0.35">
      <c r="A19">
        <v>18</v>
      </c>
      <c r="B19" s="1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</row>
    <row r="20" spans="1:10" x14ac:dyDescent="0.35">
      <c r="A20">
        <v>19</v>
      </c>
      <c r="B20" s="1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</row>
    <row r="21" spans="1:10" x14ac:dyDescent="0.35">
      <c r="A21">
        <v>20</v>
      </c>
      <c r="B21" s="1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</row>
    <row r="22" spans="1:10" x14ac:dyDescent="0.35">
      <c r="A22">
        <v>21</v>
      </c>
      <c r="B22" s="1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</row>
    <row r="23" spans="1:10" x14ac:dyDescent="0.35">
      <c r="A23">
        <v>22</v>
      </c>
      <c r="B23" s="1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</row>
    <row r="24" spans="1:10" x14ac:dyDescent="0.35">
      <c r="A24">
        <v>23</v>
      </c>
      <c r="B24" s="1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</row>
    <row r="25" spans="1:10" x14ac:dyDescent="0.35">
      <c r="A25">
        <v>24</v>
      </c>
      <c r="B25" s="1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</row>
    <row r="26" spans="1:10" x14ac:dyDescent="0.35">
      <c r="A26">
        <v>25</v>
      </c>
      <c r="B26" s="1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</row>
    <row r="27" spans="1:10" x14ac:dyDescent="0.35">
      <c r="A27">
        <v>26</v>
      </c>
      <c r="B27" s="1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</row>
    <row r="28" spans="1:10" x14ac:dyDescent="0.35">
      <c r="A28">
        <v>27</v>
      </c>
      <c r="B28" s="1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</row>
    <row r="29" spans="1:10" x14ac:dyDescent="0.35">
      <c r="A29">
        <v>28</v>
      </c>
      <c r="B29" s="1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</row>
    <row r="30" spans="1:10" x14ac:dyDescent="0.35">
      <c r="A30">
        <v>29</v>
      </c>
      <c r="B30" s="1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</row>
    <row r="31" spans="1:10" x14ac:dyDescent="0.35">
      <c r="A31">
        <v>30</v>
      </c>
      <c r="B31" s="1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</row>
    <row r="32" spans="1:10" x14ac:dyDescent="0.35">
      <c r="A32">
        <v>31</v>
      </c>
      <c r="B32" s="1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</row>
    <row r="33" spans="1:10" x14ac:dyDescent="0.35">
      <c r="A33">
        <v>32</v>
      </c>
      <c r="B33" s="1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</row>
    <row r="34" spans="1:10" x14ac:dyDescent="0.35">
      <c r="A34">
        <v>33</v>
      </c>
      <c r="B34" s="1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</row>
    <row r="35" spans="1:10" x14ac:dyDescent="0.35">
      <c r="A35">
        <v>34</v>
      </c>
      <c r="B35" s="1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</row>
    <row r="36" spans="1:10" x14ac:dyDescent="0.35">
      <c r="A36">
        <v>35</v>
      </c>
      <c r="B36" s="1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</row>
    <row r="37" spans="1:10" x14ac:dyDescent="0.35">
      <c r="A37">
        <v>36</v>
      </c>
      <c r="B37" s="1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</row>
    <row r="38" spans="1:10" x14ac:dyDescent="0.35">
      <c r="A38">
        <v>37</v>
      </c>
      <c r="B38" s="1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</row>
    <row r="39" spans="1:10" x14ac:dyDescent="0.35">
      <c r="A39">
        <v>38</v>
      </c>
      <c r="B39" s="1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</row>
    <row r="40" spans="1:10" x14ac:dyDescent="0.35">
      <c r="A40">
        <v>39</v>
      </c>
      <c r="B40" s="1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</row>
    <row r="41" spans="1:10" x14ac:dyDescent="0.35">
      <c r="A41">
        <v>40</v>
      </c>
      <c r="B41" s="1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</row>
    <row r="42" spans="1:10" x14ac:dyDescent="0.35">
      <c r="A42">
        <v>41</v>
      </c>
      <c r="B42" s="1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</row>
    <row r="43" spans="1:10" x14ac:dyDescent="0.35">
      <c r="A43">
        <v>42</v>
      </c>
      <c r="B43" s="1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</row>
    <row r="44" spans="1:10" x14ac:dyDescent="0.35">
      <c r="A44">
        <v>43</v>
      </c>
      <c r="B44" s="1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</row>
    <row r="45" spans="1:10" x14ac:dyDescent="0.35">
      <c r="A45">
        <v>44</v>
      </c>
      <c r="B45" s="1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</row>
    <row r="46" spans="1:10" x14ac:dyDescent="0.35">
      <c r="A46">
        <v>45</v>
      </c>
      <c r="B46" s="1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</row>
    <row r="47" spans="1:10" x14ac:dyDescent="0.35">
      <c r="A47">
        <v>46</v>
      </c>
      <c r="B47" s="1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</row>
    <row r="48" spans="1:10" x14ac:dyDescent="0.35">
      <c r="A48">
        <v>47</v>
      </c>
      <c r="B48" s="1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</row>
    <row r="49" spans="1:10" x14ac:dyDescent="0.35">
      <c r="A49">
        <v>48</v>
      </c>
      <c r="B49" s="1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</row>
    <row r="50" spans="1:10" x14ac:dyDescent="0.35">
      <c r="A50">
        <v>49</v>
      </c>
      <c r="B50" s="1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</row>
    <row r="51" spans="1:10" x14ac:dyDescent="0.35">
      <c r="A51">
        <v>50</v>
      </c>
      <c r="B51" s="1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</row>
    <row r="52" spans="1:10" x14ac:dyDescent="0.35">
      <c r="A52">
        <v>51</v>
      </c>
      <c r="B52" s="1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</row>
    <row r="53" spans="1:10" x14ac:dyDescent="0.35">
      <c r="A53">
        <v>52</v>
      </c>
      <c r="B53" s="1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</row>
    <row r="54" spans="1:10" x14ac:dyDescent="0.35">
      <c r="A54">
        <v>53</v>
      </c>
      <c r="B54" s="1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</row>
    <row r="55" spans="1:10" x14ac:dyDescent="0.35">
      <c r="A55">
        <v>54</v>
      </c>
      <c r="B55" s="1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</row>
    <row r="56" spans="1:10" x14ac:dyDescent="0.35">
      <c r="A56">
        <v>55</v>
      </c>
      <c r="B56" s="1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</row>
    <row r="57" spans="1:10" x14ac:dyDescent="0.35">
      <c r="A57">
        <v>56</v>
      </c>
      <c r="B57" s="1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</row>
    <row r="58" spans="1:10" x14ac:dyDescent="0.35">
      <c r="A58">
        <v>57</v>
      </c>
      <c r="B58" s="1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</row>
    <row r="59" spans="1:10" x14ac:dyDescent="0.35">
      <c r="A59">
        <v>58</v>
      </c>
      <c r="B59" s="1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</row>
    <row r="60" spans="1:10" x14ac:dyDescent="0.35">
      <c r="A60">
        <v>59</v>
      </c>
      <c r="B60" s="1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</row>
    <row r="61" spans="1:10" x14ac:dyDescent="0.35">
      <c r="A61">
        <v>60</v>
      </c>
      <c r="B61" s="1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</row>
    <row r="62" spans="1:10" x14ac:dyDescent="0.35">
      <c r="A62">
        <v>61</v>
      </c>
      <c r="B62" s="1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</row>
    <row r="63" spans="1:10" x14ac:dyDescent="0.35">
      <c r="A63">
        <v>62</v>
      </c>
      <c r="B63" s="1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</row>
    <row r="64" spans="1:10" x14ac:dyDescent="0.35">
      <c r="A64">
        <v>63</v>
      </c>
      <c r="B64" s="1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</row>
    <row r="65" spans="1:10" x14ac:dyDescent="0.35">
      <c r="A65">
        <v>64</v>
      </c>
      <c r="B65" s="1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</row>
    <row r="66" spans="1:10" x14ac:dyDescent="0.35">
      <c r="A66">
        <v>65</v>
      </c>
      <c r="B66" s="1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</row>
    <row r="67" spans="1:10" x14ac:dyDescent="0.35">
      <c r="A67">
        <v>66</v>
      </c>
      <c r="B67" s="1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</row>
    <row r="68" spans="1:10" x14ac:dyDescent="0.35">
      <c r="A68">
        <v>67</v>
      </c>
      <c r="B68" s="1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</row>
    <row r="69" spans="1:10" x14ac:dyDescent="0.35">
      <c r="A69">
        <v>68</v>
      </c>
      <c r="B69" s="1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</row>
    <row r="70" spans="1:10" x14ac:dyDescent="0.35">
      <c r="A70">
        <v>69</v>
      </c>
      <c r="B70" s="1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</row>
    <row r="71" spans="1:10" x14ac:dyDescent="0.35">
      <c r="A71">
        <v>70</v>
      </c>
      <c r="B71" s="1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</row>
    <row r="72" spans="1:10" x14ac:dyDescent="0.35">
      <c r="A72">
        <v>71</v>
      </c>
      <c r="B72" s="1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</row>
    <row r="73" spans="1:10" x14ac:dyDescent="0.35">
      <c r="A73">
        <v>72</v>
      </c>
      <c r="B73" s="1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</row>
    <row r="74" spans="1:10" x14ac:dyDescent="0.35">
      <c r="A74">
        <v>73</v>
      </c>
      <c r="B74" s="1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</row>
    <row r="75" spans="1:10" x14ac:dyDescent="0.35">
      <c r="A75">
        <v>74</v>
      </c>
      <c r="B75" s="1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</row>
    <row r="76" spans="1:10" x14ac:dyDescent="0.35">
      <c r="A76">
        <v>75</v>
      </c>
      <c r="B76" s="1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</row>
    <row r="77" spans="1:10" x14ac:dyDescent="0.35">
      <c r="A77">
        <v>76</v>
      </c>
      <c r="B77" s="1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</row>
    <row r="78" spans="1:10" x14ac:dyDescent="0.35">
      <c r="A78">
        <v>77</v>
      </c>
      <c r="B78" s="1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</row>
    <row r="79" spans="1:10" x14ac:dyDescent="0.35">
      <c r="A79">
        <v>78</v>
      </c>
      <c r="B79" s="1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</row>
    <row r="80" spans="1:10" x14ac:dyDescent="0.35">
      <c r="A80">
        <v>79</v>
      </c>
      <c r="B80" s="1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</row>
    <row r="81" spans="1:10" x14ac:dyDescent="0.35">
      <c r="A81">
        <v>80</v>
      </c>
      <c r="B81" s="1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</row>
    <row r="82" spans="1:10" x14ac:dyDescent="0.35">
      <c r="A82">
        <v>81</v>
      </c>
      <c r="B82" s="1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</row>
    <row r="83" spans="1:10" x14ac:dyDescent="0.35">
      <c r="A83">
        <v>82</v>
      </c>
      <c r="B83" s="1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</row>
    <row r="84" spans="1:10" x14ac:dyDescent="0.35">
      <c r="A84">
        <v>83</v>
      </c>
      <c r="B84" s="1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</row>
    <row r="85" spans="1:10" x14ac:dyDescent="0.35">
      <c r="A85">
        <v>84</v>
      </c>
      <c r="B85" s="1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</row>
    <row r="86" spans="1:10" x14ac:dyDescent="0.35">
      <c r="A86">
        <v>85</v>
      </c>
      <c r="B86" s="1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</row>
    <row r="87" spans="1:10" x14ac:dyDescent="0.35">
      <c r="A87">
        <v>86</v>
      </c>
      <c r="B87" s="1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</row>
    <row r="88" spans="1:10" x14ac:dyDescent="0.35">
      <c r="A88">
        <v>87</v>
      </c>
      <c r="B88" s="1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</row>
    <row r="89" spans="1:10" x14ac:dyDescent="0.35">
      <c r="A89">
        <v>88</v>
      </c>
      <c r="B89" s="1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</row>
    <row r="90" spans="1:10" x14ac:dyDescent="0.35">
      <c r="A90">
        <v>89</v>
      </c>
      <c r="B90" s="1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</row>
    <row r="91" spans="1:10" x14ac:dyDescent="0.35">
      <c r="A91">
        <v>90</v>
      </c>
      <c r="B91" s="1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</row>
    <row r="92" spans="1:10" x14ac:dyDescent="0.35">
      <c r="A92">
        <v>91</v>
      </c>
      <c r="B92" s="1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</row>
    <row r="93" spans="1:10" x14ac:dyDescent="0.35">
      <c r="A93">
        <v>92</v>
      </c>
      <c r="B93" s="1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</row>
    <row r="94" spans="1:10" x14ac:dyDescent="0.35">
      <c r="A94">
        <v>93</v>
      </c>
      <c r="B94" s="1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</row>
    <row r="95" spans="1:10" x14ac:dyDescent="0.35">
      <c r="A95">
        <v>94</v>
      </c>
      <c r="B95" s="1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</row>
    <row r="96" spans="1:10" x14ac:dyDescent="0.35">
      <c r="A96">
        <v>95</v>
      </c>
      <c r="B96" s="1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</row>
    <row r="97" spans="1:10" x14ac:dyDescent="0.35">
      <c r="A97">
        <v>96</v>
      </c>
      <c r="B97" s="1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</row>
    <row r="98" spans="1:10" x14ac:dyDescent="0.35">
      <c r="A98">
        <v>97</v>
      </c>
      <c r="B98" s="1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</row>
    <row r="99" spans="1:10" x14ac:dyDescent="0.35">
      <c r="A99">
        <v>98</v>
      </c>
      <c r="B99" s="1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</row>
    <row r="100" spans="1:10" x14ac:dyDescent="0.35">
      <c r="A100">
        <v>99</v>
      </c>
      <c r="B100" s="1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</row>
    <row r="101" spans="1:10" x14ac:dyDescent="0.35">
      <c r="A101">
        <v>100</v>
      </c>
      <c r="B101" s="1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</row>
    <row r="102" spans="1:10" x14ac:dyDescent="0.35">
      <c r="A102">
        <v>101</v>
      </c>
      <c r="B102" s="1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</row>
    <row r="103" spans="1:10" x14ac:dyDescent="0.35">
      <c r="A103">
        <v>102</v>
      </c>
      <c r="B103" s="1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</row>
    <row r="104" spans="1:10" x14ac:dyDescent="0.35">
      <c r="A104">
        <v>103</v>
      </c>
      <c r="B104" s="1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</row>
    <row r="105" spans="1:10" x14ac:dyDescent="0.35">
      <c r="A105">
        <v>104</v>
      </c>
      <c r="B105" s="1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</row>
    <row r="106" spans="1:10" x14ac:dyDescent="0.35">
      <c r="A106">
        <v>105</v>
      </c>
      <c r="B106" s="1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</row>
    <row r="107" spans="1:10" x14ac:dyDescent="0.35">
      <c r="A107">
        <v>106</v>
      </c>
      <c r="B107" s="1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</row>
    <row r="108" spans="1:10" x14ac:dyDescent="0.35">
      <c r="A108">
        <v>107</v>
      </c>
      <c r="B108" s="1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</row>
    <row r="109" spans="1:10" x14ac:dyDescent="0.35">
      <c r="A109">
        <v>108</v>
      </c>
      <c r="B109" s="1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</row>
    <row r="110" spans="1:10" x14ac:dyDescent="0.35">
      <c r="A110">
        <v>109</v>
      </c>
      <c r="B110" s="1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</row>
    <row r="111" spans="1:10" x14ac:dyDescent="0.35">
      <c r="A111">
        <v>110</v>
      </c>
      <c r="B111" s="1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</row>
    <row r="112" spans="1:10" x14ac:dyDescent="0.35">
      <c r="A112">
        <v>111</v>
      </c>
      <c r="B112" s="1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</row>
    <row r="113" spans="1:10" x14ac:dyDescent="0.35">
      <c r="A113">
        <v>112</v>
      </c>
      <c r="B113" s="1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</row>
    <row r="114" spans="1:10" x14ac:dyDescent="0.35">
      <c r="A114">
        <v>113</v>
      </c>
      <c r="B114" s="1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</row>
    <row r="115" spans="1:10" x14ac:dyDescent="0.35">
      <c r="A115">
        <v>114</v>
      </c>
      <c r="B115" s="1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</row>
    <row r="116" spans="1:10" x14ac:dyDescent="0.35">
      <c r="A116">
        <v>115</v>
      </c>
      <c r="B116" s="1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</row>
    <row r="117" spans="1:10" x14ac:dyDescent="0.35">
      <c r="A117">
        <v>116</v>
      </c>
      <c r="B117" s="1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</row>
    <row r="118" spans="1:10" x14ac:dyDescent="0.35">
      <c r="A118">
        <v>117</v>
      </c>
      <c r="B118" s="1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</row>
    <row r="119" spans="1:10" x14ac:dyDescent="0.35">
      <c r="A119">
        <v>118</v>
      </c>
      <c r="B119" s="1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</row>
    <row r="120" spans="1:10" x14ac:dyDescent="0.35">
      <c r="A120">
        <v>119</v>
      </c>
      <c r="B120" s="1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</row>
    <row r="121" spans="1:10" x14ac:dyDescent="0.35">
      <c r="A121">
        <v>120</v>
      </c>
      <c r="B121" s="1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</row>
    <row r="122" spans="1:10" x14ac:dyDescent="0.35">
      <c r="A122">
        <v>121</v>
      </c>
      <c r="B122" s="1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</row>
    <row r="123" spans="1:10" x14ac:dyDescent="0.35">
      <c r="A123">
        <v>122</v>
      </c>
      <c r="B123" s="1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</row>
    <row r="124" spans="1:10" x14ac:dyDescent="0.35">
      <c r="A124">
        <v>123</v>
      </c>
      <c r="B124" s="1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</row>
    <row r="125" spans="1:10" x14ac:dyDescent="0.35">
      <c r="A125">
        <v>124</v>
      </c>
      <c r="B125" s="1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</row>
    <row r="126" spans="1:10" x14ac:dyDescent="0.35">
      <c r="A126">
        <v>125</v>
      </c>
      <c r="B126" s="1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</row>
    <row r="127" spans="1:10" x14ac:dyDescent="0.35">
      <c r="A127">
        <v>126</v>
      </c>
      <c r="B127" s="1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</row>
    <row r="128" spans="1:10" x14ac:dyDescent="0.35">
      <c r="A128">
        <v>127</v>
      </c>
      <c r="B128" s="1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</row>
    <row r="129" spans="1:10" x14ac:dyDescent="0.35">
      <c r="A129">
        <v>128</v>
      </c>
      <c r="B129" s="1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</row>
    <row r="130" spans="1:10" x14ac:dyDescent="0.35">
      <c r="A130">
        <v>129</v>
      </c>
      <c r="B130" s="1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</row>
    <row r="131" spans="1:10" x14ac:dyDescent="0.35">
      <c r="A131">
        <v>130</v>
      </c>
      <c r="B131" s="1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</row>
    <row r="132" spans="1:10" x14ac:dyDescent="0.35">
      <c r="A132">
        <v>131</v>
      </c>
      <c r="B132" s="1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</row>
    <row r="133" spans="1:10" x14ac:dyDescent="0.35">
      <c r="A133">
        <v>132</v>
      </c>
      <c r="B133" s="1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</row>
    <row r="134" spans="1:10" x14ac:dyDescent="0.35">
      <c r="A134">
        <v>133</v>
      </c>
      <c r="B134" s="1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</row>
    <row r="135" spans="1:10" x14ac:dyDescent="0.35">
      <c r="A135">
        <v>134</v>
      </c>
      <c r="B135" s="1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</row>
    <row r="136" spans="1:10" x14ac:dyDescent="0.35">
      <c r="A136">
        <v>135</v>
      </c>
      <c r="B136" s="1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</row>
    <row r="137" spans="1:10" x14ac:dyDescent="0.35">
      <c r="A137">
        <v>136</v>
      </c>
      <c r="B137" s="1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</row>
    <row r="138" spans="1:10" x14ac:dyDescent="0.35">
      <c r="A138">
        <v>137</v>
      </c>
      <c r="B138" s="1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</row>
    <row r="139" spans="1:10" x14ac:dyDescent="0.35">
      <c r="A139">
        <v>138</v>
      </c>
      <c r="B139" s="1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</row>
    <row r="140" spans="1:10" x14ac:dyDescent="0.35">
      <c r="A140">
        <v>139</v>
      </c>
      <c r="B140" s="1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</row>
    <row r="141" spans="1:10" x14ac:dyDescent="0.35">
      <c r="A141">
        <v>140</v>
      </c>
      <c r="B141" s="1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</row>
    <row r="142" spans="1:10" x14ac:dyDescent="0.35">
      <c r="A142">
        <v>141</v>
      </c>
      <c r="B142" s="1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</row>
    <row r="143" spans="1:10" x14ac:dyDescent="0.35">
      <c r="A143">
        <v>142</v>
      </c>
      <c r="B143" s="1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</row>
    <row r="144" spans="1:10" x14ac:dyDescent="0.35">
      <c r="A144">
        <v>143</v>
      </c>
      <c r="B144" s="1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</row>
    <row r="145" spans="1:10" x14ac:dyDescent="0.35">
      <c r="A145">
        <v>144</v>
      </c>
      <c r="B145" s="1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</row>
    <row r="146" spans="1:10" x14ac:dyDescent="0.35">
      <c r="A146">
        <v>145</v>
      </c>
      <c r="B146" s="1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</row>
    <row r="147" spans="1:10" x14ac:dyDescent="0.35">
      <c r="A147">
        <v>146</v>
      </c>
      <c r="B147" s="1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</row>
    <row r="148" spans="1:10" x14ac:dyDescent="0.35">
      <c r="A148">
        <v>147</v>
      </c>
      <c r="B148" s="1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</row>
    <row r="149" spans="1:10" x14ac:dyDescent="0.35">
      <c r="A149">
        <v>148</v>
      </c>
      <c r="B149" s="1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</row>
    <row r="150" spans="1:10" x14ac:dyDescent="0.35">
      <c r="A150">
        <v>149</v>
      </c>
      <c r="B150" s="1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</row>
    <row r="151" spans="1:10" x14ac:dyDescent="0.35">
      <c r="A151">
        <v>150</v>
      </c>
      <c r="B151" s="1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</row>
    <row r="152" spans="1:10" x14ac:dyDescent="0.35">
      <c r="A152">
        <v>151</v>
      </c>
      <c r="B152" s="1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</row>
    <row r="153" spans="1:10" x14ac:dyDescent="0.35">
      <c r="A153">
        <v>152</v>
      </c>
      <c r="B153" s="1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</row>
    <row r="154" spans="1:10" x14ac:dyDescent="0.35">
      <c r="A154">
        <v>153</v>
      </c>
      <c r="B154" s="1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</row>
    <row r="155" spans="1:10" x14ac:dyDescent="0.35">
      <c r="A155">
        <v>154</v>
      </c>
      <c r="B155" s="1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</row>
    <row r="156" spans="1:10" x14ac:dyDescent="0.35">
      <c r="A156">
        <v>155</v>
      </c>
      <c r="B156" s="1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</row>
    <row r="157" spans="1:10" x14ac:dyDescent="0.35">
      <c r="A157">
        <v>156</v>
      </c>
      <c r="B157" s="1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</row>
    <row r="158" spans="1:10" x14ac:dyDescent="0.35">
      <c r="A158">
        <v>157</v>
      </c>
      <c r="B158" s="1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</row>
    <row r="159" spans="1:10" x14ac:dyDescent="0.35">
      <c r="A159">
        <v>158</v>
      </c>
      <c r="B159" s="1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</row>
    <row r="160" spans="1:10" x14ac:dyDescent="0.35">
      <c r="A160">
        <v>159</v>
      </c>
      <c r="B160" s="1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</row>
    <row r="161" spans="1:10" x14ac:dyDescent="0.35">
      <c r="A161">
        <v>160</v>
      </c>
      <c r="B161" s="1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</row>
    <row r="162" spans="1:10" x14ac:dyDescent="0.35">
      <c r="A162">
        <v>161</v>
      </c>
      <c r="B162" s="1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</row>
    <row r="163" spans="1:10" x14ac:dyDescent="0.35">
      <c r="A163">
        <v>162</v>
      </c>
      <c r="B163" s="1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</row>
    <row r="164" spans="1:10" x14ac:dyDescent="0.35">
      <c r="A164">
        <v>163</v>
      </c>
      <c r="B164" s="1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</row>
    <row r="165" spans="1:10" x14ac:dyDescent="0.35">
      <c r="A165">
        <v>164</v>
      </c>
      <c r="B165" s="1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</row>
    <row r="166" spans="1:10" x14ac:dyDescent="0.35">
      <c r="A166">
        <v>165</v>
      </c>
      <c r="B166" s="1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</row>
    <row r="167" spans="1:10" x14ac:dyDescent="0.35">
      <c r="A167">
        <v>166</v>
      </c>
      <c r="B167" s="1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</row>
    <row r="168" spans="1:10" x14ac:dyDescent="0.35">
      <c r="A168">
        <v>167</v>
      </c>
      <c r="B168" s="1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</row>
    <row r="169" spans="1:10" x14ac:dyDescent="0.35">
      <c r="A169">
        <v>168</v>
      </c>
      <c r="B169" s="1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</row>
    <row r="170" spans="1:10" x14ac:dyDescent="0.35">
      <c r="A170">
        <v>169</v>
      </c>
      <c r="B170" s="1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</row>
    <row r="171" spans="1:10" x14ac:dyDescent="0.35">
      <c r="A171">
        <v>170</v>
      </c>
      <c r="B171" s="1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</row>
    <row r="172" spans="1:10" x14ac:dyDescent="0.35">
      <c r="A172">
        <v>171</v>
      </c>
      <c r="B172" s="1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</row>
    <row r="173" spans="1:10" x14ac:dyDescent="0.35">
      <c r="A173">
        <v>172</v>
      </c>
      <c r="B173" s="1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</row>
    <row r="174" spans="1:10" x14ac:dyDescent="0.35">
      <c r="A174">
        <v>173</v>
      </c>
      <c r="B174" s="1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</row>
    <row r="175" spans="1:10" x14ac:dyDescent="0.35">
      <c r="A175">
        <v>174</v>
      </c>
      <c r="B175" s="1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</row>
    <row r="176" spans="1:10" x14ac:dyDescent="0.35">
      <c r="A176">
        <v>175</v>
      </c>
      <c r="B176" s="1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</row>
    <row r="177" spans="1:10" x14ac:dyDescent="0.35">
      <c r="A177">
        <v>176</v>
      </c>
      <c r="B177" s="1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</row>
    <row r="178" spans="1:10" x14ac:dyDescent="0.35">
      <c r="A178">
        <v>177</v>
      </c>
      <c r="B178" s="1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</row>
    <row r="179" spans="1:10" x14ac:dyDescent="0.35">
      <c r="A179">
        <v>178</v>
      </c>
      <c r="B179" s="1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</row>
    <row r="180" spans="1:10" x14ac:dyDescent="0.35">
      <c r="A180">
        <v>179</v>
      </c>
      <c r="B180" s="1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</row>
    <row r="181" spans="1:10" x14ac:dyDescent="0.35">
      <c r="A181">
        <v>180</v>
      </c>
      <c r="B181" s="1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</row>
    <row r="182" spans="1:10" x14ac:dyDescent="0.35">
      <c r="A182">
        <v>181</v>
      </c>
      <c r="B182" s="1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</row>
    <row r="183" spans="1:10" x14ac:dyDescent="0.35">
      <c r="A183">
        <v>182</v>
      </c>
      <c r="B183" s="1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</row>
    <row r="184" spans="1:10" x14ac:dyDescent="0.35">
      <c r="A184">
        <v>183</v>
      </c>
      <c r="B184" s="1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</row>
    <row r="185" spans="1:10" x14ac:dyDescent="0.35">
      <c r="A185">
        <v>184</v>
      </c>
      <c r="B185" s="1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</row>
    <row r="186" spans="1:10" x14ac:dyDescent="0.35">
      <c r="A186">
        <v>185</v>
      </c>
      <c r="B186" s="1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</row>
    <row r="187" spans="1:10" x14ac:dyDescent="0.35">
      <c r="A187">
        <v>186</v>
      </c>
      <c r="B187" s="1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</row>
    <row r="188" spans="1:10" x14ac:dyDescent="0.35">
      <c r="A188">
        <v>187</v>
      </c>
      <c r="B188" s="1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</row>
    <row r="189" spans="1:10" x14ac:dyDescent="0.35">
      <c r="A189">
        <v>188</v>
      </c>
      <c r="B189" s="1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</row>
    <row r="190" spans="1:10" x14ac:dyDescent="0.35">
      <c r="A190">
        <v>189</v>
      </c>
      <c r="B190" s="1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</row>
    <row r="191" spans="1:10" x14ac:dyDescent="0.35">
      <c r="A191">
        <v>190</v>
      </c>
      <c r="B191" s="1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</row>
    <row r="192" spans="1:10" x14ac:dyDescent="0.35">
      <c r="A192">
        <v>191</v>
      </c>
      <c r="B192" s="1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</row>
    <row r="193" spans="1:10" x14ac:dyDescent="0.35">
      <c r="A193">
        <v>192</v>
      </c>
      <c r="B193" s="1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</row>
    <row r="194" spans="1:10" x14ac:dyDescent="0.35">
      <c r="A194">
        <v>193</v>
      </c>
      <c r="B194" s="1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</row>
    <row r="195" spans="1:10" x14ac:dyDescent="0.35">
      <c r="A195">
        <v>194</v>
      </c>
      <c r="B195" s="1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</row>
    <row r="196" spans="1:10" x14ac:dyDescent="0.35">
      <c r="A196">
        <v>195</v>
      </c>
      <c r="B196" s="1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</row>
    <row r="197" spans="1:10" x14ac:dyDescent="0.35">
      <c r="A197">
        <v>196</v>
      </c>
      <c r="B197" s="1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</row>
    <row r="198" spans="1:10" x14ac:dyDescent="0.35">
      <c r="A198">
        <v>197</v>
      </c>
      <c r="B198" s="1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</row>
    <row r="199" spans="1:10" x14ac:dyDescent="0.35">
      <c r="A199">
        <v>198</v>
      </c>
      <c r="B199" s="1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</row>
    <row r="200" spans="1:10" x14ac:dyDescent="0.35">
      <c r="A200">
        <v>199</v>
      </c>
      <c r="B200" s="1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</row>
    <row r="201" spans="1:10" x14ac:dyDescent="0.35">
      <c r="A201">
        <v>200</v>
      </c>
      <c r="B201" s="1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</row>
    <row r="202" spans="1:10" x14ac:dyDescent="0.35">
      <c r="A202">
        <v>201</v>
      </c>
      <c r="B202" s="1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</row>
    <row r="203" spans="1:10" x14ac:dyDescent="0.35">
      <c r="A203">
        <v>202</v>
      </c>
      <c r="B203" s="1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</row>
    <row r="204" spans="1:10" x14ac:dyDescent="0.35">
      <c r="A204">
        <v>203</v>
      </c>
      <c r="B204" s="1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</row>
    <row r="205" spans="1:10" x14ac:dyDescent="0.35">
      <c r="A205">
        <v>204</v>
      </c>
      <c r="B205" s="1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</row>
    <row r="206" spans="1:10" x14ac:dyDescent="0.35">
      <c r="A206">
        <v>205</v>
      </c>
      <c r="B206" s="1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</row>
    <row r="207" spans="1:10" x14ac:dyDescent="0.35">
      <c r="A207">
        <v>206</v>
      </c>
      <c r="B207" s="1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</row>
    <row r="208" spans="1:10" x14ac:dyDescent="0.35">
      <c r="A208">
        <v>207</v>
      </c>
      <c r="B208" s="1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</row>
    <row r="209" spans="1:10" x14ac:dyDescent="0.35">
      <c r="A209">
        <v>208</v>
      </c>
      <c r="B209" s="1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</row>
    <row r="210" spans="1:10" x14ac:dyDescent="0.35">
      <c r="A210">
        <v>209</v>
      </c>
      <c r="B210" s="1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</row>
    <row r="211" spans="1:10" x14ac:dyDescent="0.35">
      <c r="A211">
        <v>210</v>
      </c>
      <c r="B211" s="1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</row>
    <row r="212" spans="1:10" x14ac:dyDescent="0.35">
      <c r="A212">
        <v>211</v>
      </c>
      <c r="B212" s="1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</row>
    <row r="213" spans="1:10" x14ac:dyDescent="0.35">
      <c r="A213">
        <v>212</v>
      </c>
      <c r="B213" s="1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</row>
    <row r="214" spans="1:10" x14ac:dyDescent="0.35">
      <c r="A214">
        <v>213</v>
      </c>
      <c r="B214" s="1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</row>
    <row r="215" spans="1:10" x14ac:dyDescent="0.35">
      <c r="A215">
        <v>214</v>
      </c>
      <c r="B215" s="1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</row>
    <row r="216" spans="1:10" x14ac:dyDescent="0.35">
      <c r="A216">
        <v>215</v>
      </c>
      <c r="B216" s="1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</row>
    <row r="217" spans="1:10" x14ac:dyDescent="0.35">
      <c r="A217">
        <v>216</v>
      </c>
      <c r="B217" s="1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</row>
    <row r="218" spans="1:10" x14ac:dyDescent="0.35">
      <c r="A218">
        <v>217</v>
      </c>
      <c r="B218" s="1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</row>
    <row r="219" spans="1:10" x14ac:dyDescent="0.35">
      <c r="A219">
        <v>218</v>
      </c>
      <c r="B219" s="1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</row>
    <row r="220" spans="1:10" x14ac:dyDescent="0.35">
      <c r="A220">
        <v>219</v>
      </c>
      <c r="B220" s="1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</row>
    <row r="221" spans="1:10" x14ac:dyDescent="0.35">
      <c r="A221">
        <v>220</v>
      </c>
      <c r="B221" s="1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</row>
    <row r="222" spans="1:10" x14ac:dyDescent="0.35">
      <c r="A222">
        <v>221</v>
      </c>
      <c r="B222" s="1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</row>
    <row r="223" spans="1:10" x14ac:dyDescent="0.35">
      <c r="A223">
        <v>222</v>
      </c>
      <c r="B223" s="1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</row>
    <row r="224" spans="1:10" x14ac:dyDescent="0.35">
      <c r="A224">
        <v>223</v>
      </c>
      <c r="B224" s="1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</row>
    <row r="225" spans="1:10" x14ac:dyDescent="0.35">
      <c r="A225">
        <v>224</v>
      </c>
      <c r="B225" s="1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</row>
    <row r="226" spans="1:10" x14ac:dyDescent="0.35">
      <c r="A226">
        <v>225</v>
      </c>
      <c r="B226" s="1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</row>
    <row r="227" spans="1:10" x14ac:dyDescent="0.35">
      <c r="A227">
        <v>226</v>
      </c>
      <c r="B227" s="1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</row>
    <row r="228" spans="1:10" x14ac:dyDescent="0.35">
      <c r="A228">
        <v>227</v>
      </c>
      <c r="B228" s="1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</row>
    <row r="229" spans="1:10" x14ac:dyDescent="0.35">
      <c r="A229">
        <v>228</v>
      </c>
      <c r="B229" s="1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</row>
    <row r="230" spans="1:10" x14ac:dyDescent="0.35">
      <c r="A230">
        <v>229</v>
      </c>
      <c r="B230" s="1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</row>
    <row r="231" spans="1:10" x14ac:dyDescent="0.35">
      <c r="A231">
        <v>230</v>
      </c>
      <c r="B231" s="1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</row>
    <row r="232" spans="1:10" x14ac:dyDescent="0.35">
      <c r="A232">
        <v>231</v>
      </c>
      <c r="B232" s="1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</row>
    <row r="233" spans="1:10" x14ac:dyDescent="0.35">
      <c r="A233">
        <v>232</v>
      </c>
      <c r="B233" s="1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</row>
    <row r="234" spans="1:10" x14ac:dyDescent="0.35">
      <c r="A234">
        <v>233</v>
      </c>
      <c r="B234" s="1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</row>
    <row r="235" spans="1:10" x14ac:dyDescent="0.35">
      <c r="A235">
        <v>234</v>
      </c>
      <c r="B235" s="1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</row>
    <row r="236" spans="1:10" x14ac:dyDescent="0.35">
      <c r="A236">
        <v>235</v>
      </c>
      <c r="B236" s="1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</row>
    <row r="237" spans="1:10" x14ac:dyDescent="0.35">
      <c r="A237">
        <v>236</v>
      </c>
      <c r="B237" s="1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</row>
    <row r="238" spans="1:10" x14ac:dyDescent="0.35">
      <c r="A238">
        <v>237</v>
      </c>
      <c r="B238" s="1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</row>
    <row r="239" spans="1:10" x14ac:dyDescent="0.35">
      <c r="A239">
        <v>238</v>
      </c>
      <c r="B239" s="1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</row>
    <row r="240" spans="1:10" x14ac:dyDescent="0.35">
      <c r="A240">
        <v>239</v>
      </c>
      <c r="B240" s="1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</row>
    <row r="241" spans="1:10" x14ac:dyDescent="0.35">
      <c r="A241">
        <v>240</v>
      </c>
      <c r="B241" s="1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</row>
    <row r="242" spans="1:10" x14ac:dyDescent="0.35">
      <c r="A242">
        <v>241</v>
      </c>
      <c r="B242" s="1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</row>
    <row r="243" spans="1:10" x14ac:dyDescent="0.35">
      <c r="A243">
        <v>242</v>
      </c>
      <c r="B243" s="1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</row>
    <row r="244" spans="1:10" x14ac:dyDescent="0.35">
      <c r="A244">
        <v>243</v>
      </c>
      <c r="B244" s="1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</row>
    <row r="245" spans="1:10" x14ac:dyDescent="0.35">
      <c r="A245">
        <v>244</v>
      </c>
      <c r="B245" s="1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</row>
    <row r="246" spans="1:10" x14ac:dyDescent="0.35">
      <c r="A246">
        <v>245</v>
      </c>
      <c r="B246" s="1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</row>
    <row r="247" spans="1:10" x14ac:dyDescent="0.35">
      <c r="A247">
        <v>246</v>
      </c>
      <c r="B247" s="1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</row>
    <row r="248" spans="1:10" x14ac:dyDescent="0.35">
      <c r="A248">
        <v>247</v>
      </c>
      <c r="B248" s="1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</row>
    <row r="249" spans="1:10" x14ac:dyDescent="0.35">
      <c r="A249">
        <v>248</v>
      </c>
      <c r="B249" s="1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</row>
    <row r="250" spans="1:10" x14ac:dyDescent="0.35">
      <c r="A250">
        <v>249</v>
      </c>
      <c r="B250" s="1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</row>
    <row r="251" spans="1:10" x14ac:dyDescent="0.35">
      <c r="A251">
        <v>250</v>
      </c>
      <c r="B251" s="1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</row>
    <row r="252" spans="1:10" x14ac:dyDescent="0.35">
      <c r="A252">
        <v>251</v>
      </c>
      <c r="B252" s="1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</row>
    <row r="253" spans="1:10" x14ac:dyDescent="0.35">
      <c r="A253">
        <v>252</v>
      </c>
      <c r="B253" s="1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</row>
    <row r="254" spans="1:10" x14ac:dyDescent="0.35">
      <c r="A254">
        <v>253</v>
      </c>
      <c r="B254" s="1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</row>
    <row r="255" spans="1:10" x14ac:dyDescent="0.35">
      <c r="A255">
        <v>254</v>
      </c>
      <c r="B255" s="1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</row>
    <row r="256" spans="1:10" x14ac:dyDescent="0.35">
      <c r="A256">
        <v>255</v>
      </c>
      <c r="B256" s="1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</row>
    <row r="257" spans="1:10" x14ac:dyDescent="0.35">
      <c r="A257">
        <v>256</v>
      </c>
      <c r="B257" s="1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</row>
    <row r="258" spans="1:10" x14ac:dyDescent="0.35">
      <c r="A258">
        <v>257</v>
      </c>
      <c r="B258" s="1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</row>
    <row r="259" spans="1:10" x14ac:dyDescent="0.35">
      <c r="A259">
        <v>258</v>
      </c>
      <c r="B259" s="1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</row>
    <row r="260" spans="1:10" x14ac:dyDescent="0.35">
      <c r="A260">
        <v>259</v>
      </c>
      <c r="B260" s="1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</row>
    <row r="261" spans="1:10" x14ac:dyDescent="0.35">
      <c r="A261">
        <v>260</v>
      </c>
      <c r="B261" s="1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</row>
    <row r="262" spans="1:10" x14ac:dyDescent="0.35">
      <c r="A262">
        <v>261</v>
      </c>
      <c r="B262" s="1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</row>
    <row r="263" spans="1:10" x14ac:dyDescent="0.35">
      <c r="A263">
        <v>262</v>
      </c>
      <c r="B263" s="1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</row>
    <row r="264" spans="1:10" x14ac:dyDescent="0.35">
      <c r="A264">
        <v>263</v>
      </c>
      <c r="B264" s="1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</row>
    <row r="265" spans="1:10" x14ac:dyDescent="0.35">
      <c r="A265">
        <v>264</v>
      </c>
      <c r="B265" s="1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</row>
    <row r="266" spans="1:10" x14ac:dyDescent="0.35">
      <c r="A266">
        <v>265</v>
      </c>
      <c r="B266" s="1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</row>
    <row r="267" spans="1:10" x14ac:dyDescent="0.35">
      <c r="A267">
        <v>266</v>
      </c>
      <c r="B267" s="1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</row>
    <row r="268" spans="1:10" x14ac:dyDescent="0.35">
      <c r="A268">
        <v>267</v>
      </c>
      <c r="B268" s="1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</row>
    <row r="269" spans="1:10" x14ac:dyDescent="0.35">
      <c r="A269">
        <v>268</v>
      </c>
      <c r="B269" s="1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</row>
    <row r="270" spans="1:10" x14ac:dyDescent="0.35">
      <c r="A270">
        <v>269</v>
      </c>
      <c r="B270" s="1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</row>
    <row r="271" spans="1:10" x14ac:dyDescent="0.35">
      <c r="A271">
        <v>270</v>
      </c>
      <c r="B271" s="1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</row>
    <row r="272" spans="1:10" x14ac:dyDescent="0.35">
      <c r="A272">
        <v>271</v>
      </c>
      <c r="B272" s="1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</row>
    <row r="273" spans="1:10" x14ac:dyDescent="0.35">
      <c r="A273">
        <v>272</v>
      </c>
      <c r="B273" s="1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</row>
    <row r="274" spans="1:10" x14ac:dyDescent="0.35">
      <c r="A274">
        <v>273</v>
      </c>
      <c r="B274" s="1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</row>
    <row r="275" spans="1:10" x14ac:dyDescent="0.35">
      <c r="A275">
        <v>274</v>
      </c>
      <c r="B275" s="1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</row>
    <row r="276" spans="1:10" x14ac:dyDescent="0.35">
      <c r="A276">
        <v>275</v>
      </c>
      <c r="B276" s="1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</row>
    <row r="277" spans="1:10" x14ac:dyDescent="0.35">
      <c r="A277">
        <v>276</v>
      </c>
      <c r="B277" s="1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</row>
    <row r="278" spans="1:10" x14ac:dyDescent="0.35">
      <c r="A278">
        <v>277</v>
      </c>
      <c r="B278" s="1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</row>
    <row r="279" spans="1:10" x14ac:dyDescent="0.35">
      <c r="A279">
        <v>278</v>
      </c>
      <c r="B279" s="1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</row>
    <row r="280" spans="1:10" x14ac:dyDescent="0.35">
      <c r="A280">
        <v>279</v>
      </c>
      <c r="B280" s="1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</row>
    <row r="281" spans="1:10" x14ac:dyDescent="0.35">
      <c r="A281">
        <v>280</v>
      </c>
      <c r="B281" s="1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</row>
    <row r="282" spans="1:10" x14ac:dyDescent="0.35">
      <c r="A282">
        <v>281</v>
      </c>
      <c r="B282" s="1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</row>
    <row r="283" spans="1:10" x14ac:dyDescent="0.35">
      <c r="A283">
        <v>282</v>
      </c>
      <c r="B283" s="1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</row>
    <row r="284" spans="1:10" x14ac:dyDescent="0.35">
      <c r="A284">
        <v>283</v>
      </c>
      <c r="B284" s="1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</row>
    <row r="285" spans="1:10" x14ac:dyDescent="0.35">
      <c r="A285">
        <v>284</v>
      </c>
      <c r="B285" s="1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</row>
    <row r="286" spans="1:10" x14ac:dyDescent="0.35">
      <c r="A286">
        <v>285</v>
      </c>
      <c r="B286" s="1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</row>
    <row r="287" spans="1:10" x14ac:dyDescent="0.35">
      <c r="A287">
        <v>286</v>
      </c>
      <c r="B287" s="1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</row>
    <row r="288" spans="1:10" x14ac:dyDescent="0.35">
      <c r="A288">
        <v>287</v>
      </c>
      <c r="B288" s="1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</row>
    <row r="289" spans="1:10" x14ac:dyDescent="0.35">
      <c r="A289">
        <v>288</v>
      </c>
      <c r="B289" s="1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</row>
    <row r="290" spans="1:10" x14ac:dyDescent="0.35">
      <c r="A290">
        <v>289</v>
      </c>
      <c r="B290" s="1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</row>
    <row r="291" spans="1:10" x14ac:dyDescent="0.35">
      <c r="A291">
        <v>290</v>
      </c>
      <c r="B291" s="1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</row>
    <row r="292" spans="1:10" x14ac:dyDescent="0.35">
      <c r="A292">
        <v>291</v>
      </c>
      <c r="B292" s="1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</row>
    <row r="293" spans="1:10" x14ac:dyDescent="0.35">
      <c r="A293">
        <v>292</v>
      </c>
      <c r="B293" s="1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</row>
    <row r="294" spans="1:10" x14ac:dyDescent="0.35">
      <c r="A294">
        <v>293</v>
      </c>
      <c r="B294" s="1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</row>
    <row r="295" spans="1:10" x14ac:dyDescent="0.35">
      <c r="A295">
        <v>294</v>
      </c>
      <c r="B295" s="1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</row>
    <row r="296" spans="1:10" x14ac:dyDescent="0.35">
      <c r="A296">
        <v>295</v>
      </c>
      <c r="B296" s="1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</row>
    <row r="297" spans="1:10" x14ac:dyDescent="0.35">
      <c r="A297">
        <v>296</v>
      </c>
      <c r="B297" s="1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</row>
    <row r="298" spans="1:10" x14ac:dyDescent="0.35">
      <c r="A298">
        <v>297</v>
      </c>
      <c r="B298" s="1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</row>
    <row r="299" spans="1:10" x14ac:dyDescent="0.35">
      <c r="A299">
        <v>298</v>
      </c>
      <c r="B299" s="1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</row>
    <row r="300" spans="1:10" x14ac:dyDescent="0.35">
      <c r="A300">
        <v>299</v>
      </c>
      <c r="B300" s="1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</row>
    <row r="301" spans="1:10" x14ac:dyDescent="0.35">
      <c r="A301">
        <v>300</v>
      </c>
      <c r="B301" s="1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</row>
    <row r="302" spans="1:10" x14ac:dyDescent="0.35">
      <c r="A302">
        <v>301</v>
      </c>
      <c r="B302" s="1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</row>
    <row r="303" spans="1:10" x14ac:dyDescent="0.35">
      <c r="A303">
        <v>302</v>
      </c>
      <c r="B303" s="1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</row>
    <row r="304" spans="1:10" x14ac:dyDescent="0.35">
      <c r="A304">
        <v>303</v>
      </c>
      <c r="B304" s="1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</row>
    <row r="305" spans="1:10" x14ac:dyDescent="0.35">
      <c r="A305">
        <v>304</v>
      </c>
      <c r="B305" s="1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</row>
    <row r="306" spans="1:10" x14ac:dyDescent="0.35">
      <c r="A306">
        <v>305</v>
      </c>
      <c r="B306" s="1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</row>
    <row r="307" spans="1:10" x14ac:dyDescent="0.35">
      <c r="A307">
        <v>306</v>
      </c>
      <c r="B307" s="1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</row>
    <row r="308" spans="1:10" x14ac:dyDescent="0.35">
      <c r="A308">
        <v>307</v>
      </c>
      <c r="B308" s="1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</row>
    <row r="309" spans="1:10" x14ac:dyDescent="0.35">
      <c r="A309">
        <v>308</v>
      </c>
      <c r="B309" s="1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</row>
    <row r="310" spans="1:10" x14ac:dyDescent="0.35">
      <c r="A310">
        <v>309</v>
      </c>
      <c r="B310" s="1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</row>
    <row r="311" spans="1:10" x14ac:dyDescent="0.35">
      <c r="A311">
        <v>310</v>
      </c>
      <c r="B311" s="1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</row>
    <row r="312" spans="1:10" x14ac:dyDescent="0.35">
      <c r="A312">
        <v>311</v>
      </c>
      <c r="B312" s="1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</row>
    <row r="313" spans="1:10" x14ac:dyDescent="0.35">
      <c r="A313">
        <v>312</v>
      </c>
      <c r="B313" s="1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</row>
    <row r="314" spans="1:10" x14ac:dyDescent="0.35">
      <c r="A314">
        <v>313</v>
      </c>
      <c r="B314" s="1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</row>
    <row r="315" spans="1:10" x14ac:dyDescent="0.35">
      <c r="A315">
        <v>314</v>
      </c>
      <c r="B315" s="1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</row>
    <row r="316" spans="1:10" x14ac:dyDescent="0.35">
      <c r="A316">
        <v>315</v>
      </c>
      <c r="B316" s="1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</row>
    <row r="317" spans="1:10" x14ac:dyDescent="0.35">
      <c r="A317">
        <v>316</v>
      </c>
      <c r="B317" s="1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</row>
    <row r="318" spans="1:10" x14ac:dyDescent="0.35">
      <c r="A318">
        <v>317</v>
      </c>
      <c r="B318" s="1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</row>
    <row r="319" spans="1:10" x14ac:dyDescent="0.35">
      <c r="A319">
        <v>318</v>
      </c>
      <c r="B319" s="1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</row>
    <row r="320" spans="1:10" x14ac:dyDescent="0.35">
      <c r="A320">
        <v>319</v>
      </c>
      <c r="B320" s="1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</row>
    <row r="321" spans="1:10" x14ac:dyDescent="0.35">
      <c r="A321">
        <v>320</v>
      </c>
      <c r="B321" s="1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</row>
    <row r="322" spans="1:10" x14ac:dyDescent="0.35">
      <c r="A322">
        <v>321</v>
      </c>
      <c r="B322" s="1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</row>
    <row r="323" spans="1:10" x14ac:dyDescent="0.35">
      <c r="A323">
        <v>322</v>
      </c>
      <c r="B323" s="1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</row>
    <row r="324" spans="1:10" x14ac:dyDescent="0.35">
      <c r="A324">
        <v>323</v>
      </c>
      <c r="B324" s="1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</row>
    <row r="325" spans="1:10" x14ac:dyDescent="0.35">
      <c r="A325">
        <v>324</v>
      </c>
      <c r="B325" s="1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</row>
    <row r="326" spans="1:10" x14ac:dyDescent="0.35">
      <c r="A326">
        <v>325</v>
      </c>
      <c r="B326" s="1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</row>
    <row r="327" spans="1:10" x14ac:dyDescent="0.35">
      <c r="A327">
        <v>326</v>
      </c>
      <c r="B327" s="1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</row>
    <row r="328" spans="1:10" x14ac:dyDescent="0.35">
      <c r="A328">
        <v>327</v>
      </c>
      <c r="B328" s="1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</row>
    <row r="329" spans="1:10" x14ac:dyDescent="0.35">
      <c r="A329">
        <v>328</v>
      </c>
      <c r="B329" s="1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</row>
    <row r="330" spans="1:10" x14ac:dyDescent="0.35">
      <c r="A330">
        <v>329</v>
      </c>
      <c r="B330" s="1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</row>
    <row r="331" spans="1:10" x14ac:dyDescent="0.35">
      <c r="A331">
        <v>330</v>
      </c>
      <c r="B331" s="1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</row>
    <row r="332" spans="1:10" x14ac:dyDescent="0.35">
      <c r="A332">
        <v>331</v>
      </c>
      <c r="B332" s="1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</row>
    <row r="333" spans="1:10" x14ac:dyDescent="0.35">
      <c r="A333">
        <v>332</v>
      </c>
      <c r="B333" s="1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</row>
    <row r="334" spans="1:10" x14ac:dyDescent="0.35">
      <c r="A334">
        <v>333</v>
      </c>
      <c r="B334" s="1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</row>
    <row r="335" spans="1:10" x14ac:dyDescent="0.35">
      <c r="A335">
        <v>334</v>
      </c>
      <c r="B335" s="1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</row>
    <row r="336" spans="1:10" x14ac:dyDescent="0.35">
      <c r="A336">
        <v>335</v>
      </c>
      <c r="B336" s="1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</row>
    <row r="337" spans="1:10" x14ac:dyDescent="0.35">
      <c r="A337">
        <v>336</v>
      </c>
      <c r="B337" s="1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</row>
    <row r="338" spans="1:10" x14ac:dyDescent="0.35">
      <c r="A338">
        <v>337</v>
      </c>
      <c r="B338" s="1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</row>
    <row r="339" spans="1:10" x14ac:dyDescent="0.35">
      <c r="A339">
        <v>338</v>
      </c>
      <c r="B339" s="1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</row>
    <row r="340" spans="1:10" x14ac:dyDescent="0.35">
      <c r="A340">
        <v>339</v>
      </c>
      <c r="B340" s="1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</row>
    <row r="341" spans="1:10" x14ac:dyDescent="0.35">
      <c r="A341">
        <v>340</v>
      </c>
      <c r="B341" s="1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</row>
    <row r="342" spans="1:10" x14ac:dyDescent="0.35">
      <c r="A342">
        <v>341</v>
      </c>
      <c r="B342" s="1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</row>
    <row r="343" spans="1:10" x14ac:dyDescent="0.35">
      <c r="A343">
        <v>342</v>
      </c>
      <c r="B343" s="1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</row>
    <row r="344" spans="1:10" x14ac:dyDescent="0.35">
      <c r="A344">
        <v>343</v>
      </c>
      <c r="B344" s="1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</row>
    <row r="345" spans="1:10" x14ac:dyDescent="0.35">
      <c r="A345">
        <v>344</v>
      </c>
      <c r="B345" s="1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</row>
    <row r="346" spans="1:10" x14ac:dyDescent="0.35">
      <c r="A346">
        <v>345</v>
      </c>
      <c r="B346" s="1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</row>
    <row r="347" spans="1:10" x14ac:dyDescent="0.35">
      <c r="A347">
        <v>346</v>
      </c>
      <c r="B347" s="1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</row>
    <row r="348" spans="1:10" x14ac:dyDescent="0.35">
      <c r="A348">
        <v>347</v>
      </c>
      <c r="B348" s="1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</row>
    <row r="349" spans="1:10" x14ac:dyDescent="0.35">
      <c r="A349">
        <v>348</v>
      </c>
      <c r="B349" s="1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</row>
    <row r="350" spans="1:10" x14ac:dyDescent="0.35">
      <c r="A350">
        <v>349</v>
      </c>
      <c r="B350" s="1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</row>
    <row r="351" spans="1:10" x14ac:dyDescent="0.35">
      <c r="A351">
        <v>350</v>
      </c>
      <c r="B351" s="1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</row>
    <row r="352" spans="1:10" x14ac:dyDescent="0.35">
      <c r="A352">
        <v>351</v>
      </c>
      <c r="B352" s="1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</row>
    <row r="353" spans="1:10" x14ac:dyDescent="0.35">
      <c r="A353">
        <v>352</v>
      </c>
      <c r="B353" s="1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</row>
    <row r="354" spans="1:10" x14ac:dyDescent="0.35">
      <c r="A354">
        <v>353</v>
      </c>
      <c r="B354" s="1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</row>
    <row r="355" spans="1:10" x14ac:dyDescent="0.35">
      <c r="A355">
        <v>354</v>
      </c>
      <c r="B355" s="1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</row>
    <row r="356" spans="1:10" x14ac:dyDescent="0.35">
      <c r="A356">
        <v>355</v>
      </c>
      <c r="B356" s="1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</row>
    <row r="357" spans="1:10" x14ac:dyDescent="0.35">
      <c r="A357">
        <v>356</v>
      </c>
      <c r="B357" s="1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</row>
    <row r="358" spans="1:10" x14ac:dyDescent="0.35">
      <c r="A358">
        <v>357</v>
      </c>
      <c r="B358" s="1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</row>
    <row r="359" spans="1:10" x14ac:dyDescent="0.35">
      <c r="A359">
        <v>358</v>
      </c>
      <c r="B359" s="1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</row>
    <row r="360" spans="1:10" x14ac:dyDescent="0.35">
      <c r="A360">
        <v>359</v>
      </c>
      <c r="B360" s="1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</row>
    <row r="361" spans="1:10" x14ac:dyDescent="0.35">
      <c r="A361">
        <v>360</v>
      </c>
      <c r="B361" s="1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</row>
    <row r="362" spans="1:10" x14ac:dyDescent="0.35">
      <c r="A362">
        <v>361</v>
      </c>
      <c r="B362" s="1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</row>
    <row r="363" spans="1:10" x14ac:dyDescent="0.35">
      <c r="A363">
        <v>362</v>
      </c>
      <c r="B363" s="1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</row>
    <row r="364" spans="1:10" x14ac:dyDescent="0.35">
      <c r="A364">
        <v>363</v>
      </c>
      <c r="B364" s="1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</row>
    <row r="365" spans="1:10" x14ac:dyDescent="0.35">
      <c r="A365">
        <v>364</v>
      </c>
      <c r="B365" s="1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</row>
    <row r="366" spans="1:10" x14ac:dyDescent="0.35">
      <c r="A366">
        <v>365</v>
      </c>
      <c r="B366" s="1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</row>
    <row r="367" spans="1:10" x14ac:dyDescent="0.35">
      <c r="A367">
        <v>366</v>
      </c>
      <c r="B367" s="1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</row>
    <row r="368" spans="1:10" x14ac:dyDescent="0.35">
      <c r="A368">
        <v>367</v>
      </c>
      <c r="B368" s="1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</row>
    <row r="369" spans="1:10" x14ac:dyDescent="0.35">
      <c r="A369">
        <v>368</v>
      </c>
      <c r="B369" s="1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</row>
    <row r="370" spans="1:10" x14ac:dyDescent="0.35">
      <c r="A370">
        <v>369</v>
      </c>
      <c r="B370" s="1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</row>
    <row r="371" spans="1:10" x14ac:dyDescent="0.35">
      <c r="A371">
        <v>370</v>
      </c>
      <c r="B371" s="1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</row>
    <row r="372" spans="1:10" x14ac:dyDescent="0.35">
      <c r="A372">
        <v>371</v>
      </c>
      <c r="B372" s="1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</row>
    <row r="373" spans="1:10" x14ac:dyDescent="0.35">
      <c r="A373">
        <v>372</v>
      </c>
      <c r="B373" s="1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</row>
    <row r="374" spans="1:10" x14ac:dyDescent="0.35">
      <c r="A374">
        <v>373</v>
      </c>
      <c r="B374" s="1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</row>
    <row r="375" spans="1:10" x14ac:dyDescent="0.35">
      <c r="A375">
        <v>374</v>
      </c>
      <c r="B375" s="1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</row>
    <row r="376" spans="1:10" x14ac:dyDescent="0.35">
      <c r="A376">
        <v>375</v>
      </c>
      <c r="B376" s="1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</row>
    <row r="377" spans="1:10" x14ac:dyDescent="0.35">
      <c r="A377">
        <v>376</v>
      </c>
      <c r="B377" s="1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</row>
    <row r="378" spans="1:10" x14ac:dyDescent="0.35">
      <c r="A378">
        <v>377</v>
      </c>
      <c r="B378" s="1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</row>
    <row r="379" spans="1:10" x14ac:dyDescent="0.35">
      <c r="A379">
        <v>378</v>
      </c>
      <c r="B379" s="1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</row>
    <row r="380" spans="1:10" x14ac:dyDescent="0.35">
      <c r="A380">
        <v>379</v>
      </c>
      <c r="B380" s="1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</row>
    <row r="381" spans="1:10" x14ac:dyDescent="0.35">
      <c r="A381">
        <v>380</v>
      </c>
      <c r="B381" s="1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</row>
    <row r="382" spans="1:10" x14ac:dyDescent="0.35">
      <c r="A382">
        <v>381</v>
      </c>
      <c r="B382" s="1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</row>
    <row r="383" spans="1:10" x14ac:dyDescent="0.35">
      <c r="A383">
        <v>382</v>
      </c>
      <c r="B383" s="1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</row>
    <row r="384" spans="1:10" x14ac:dyDescent="0.35">
      <c r="A384">
        <v>383</v>
      </c>
      <c r="B384" s="1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</row>
    <row r="385" spans="1:10" x14ac:dyDescent="0.35">
      <c r="A385">
        <v>384</v>
      </c>
      <c r="B385" s="1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</row>
    <row r="386" spans="1:10" x14ac:dyDescent="0.35">
      <c r="A386">
        <v>385</v>
      </c>
      <c r="B386" s="1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</row>
    <row r="387" spans="1:10" x14ac:dyDescent="0.35">
      <c r="A387">
        <v>386</v>
      </c>
      <c r="B387" s="1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</row>
    <row r="388" spans="1:10" x14ac:dyDescent="0.35">
      <c r="A388">
        <v>387</v>
      </c>
      <c r="B388" s="1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</row>
    <row r="389" spans="1:10" x14ac:dyDescent="0.35">
      <c r="A389">
        <v>388</v>
      </c>
      <c r="B389" s="1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</row>
    <row r="390" spans="1:10" x14ac:dyDescent="0.35">
      <c r="A390">
        <v>389</v>
      </c>
      <c r="B390" s="1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</row>
    <row r="391" spans="1:10" x14ac:dyDescent="0.35">
      <c r="A391">
        <v>390</v>
      </c>
      <c r="B391" s="1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</row>
    <row r="392" spans="1:10" x14ac:dyDescent="0.35">
      <c r="A392">
        <v>391</v>
      </c>
      <c r="B392" s="1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</row>
    <row r="393" spans="1:10" x14ac:dyDescent="0.35">
      <c r="A393">
        <v>392</v>
      </c>
      <c r="B393" s="1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</row>
    <row r="394" spans="1:10" x14ac:dyDescent="0.35">
      <c r="A394">
        <v>393</v>
      </c>
      <c r="B394" s="1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</row>
    <row r="395" spans="1:10" x14ac:dyDescent="0.35">
      <c r="A395">
        <v>394</v>
      </c>
      <c r="B395" s="1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</row>
    <row r="396" spans="1:10" x14ac:dyDescent="0.35">
      <c r="A396">
        <v>395</v>
      </c>
      <c r="B396" s="1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</row>
    <row r="397" spans="1:10" x14ac:dyDescent="0.35">
      <c r="A397">
        <v>396</v>
      </c>
      <c r="B397" s="1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</row>
    <row r="398" spans="1:10" x14ac:dyDescent="0.35">
      <c r="A398">
        <v>397</v>
      </c>
      <c r="B398" s="1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</row>
    <row r="399" spans="1:10" x14ac:dyDescent="0.35">
      <c r="A399">
        <v>398</v>
      </c>
      <c r="B399" s="1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</row>
    <row r="400" spans="1:10" x14ac:dyDescent="0.35">
      <c r="A400">
        <v>399</v>
      </c>
      <c r="B400" s="1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</row>
    <row r="401" spans="1:10" x14ac:dyDescent="0.35">
      <c r="A401">
        <v>400</v>
      </c>
      <c r="B401" s="1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</row>
    <row r="402" spans="1:10" x14ac:dyDescent="0.35">
      <c r="A402">
        <v>401</v>
      </c>
      <c r="B402" s="1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</row>
    <row r="403" spans="1:10" x14ac:dyDescent="0.35">
      <c r="A403">
        <v>402</v>
      </c>
      <c r="B403" s="1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</row>
    <row r="404" spans="1:10" x14ac:dyDescent="0.35">
      <c r="A404">
        <v>403</v>
      </c>
      <c r="B404" s="1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</row>
    <row r="405" spans="1:10" x14ac:dyDescent="0.35">
      <c r="A405">
        <v>404</v>
      </c>
      <c r="B405" s="1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</row>
    <row r="406" spans="1:10" x14ac:dyDescent="0.35">
      <c r="A406">
        <v>405</v>
      </c>
      <c r="B406" s="1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</row>
    <row r="407" spans="1:10" x14ac:dyDescent="0.35">
      <c r="A407">
        <v>406</v>
      </c>
      <c r="B407" s="1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</row>
    <row r="408" spans="1:10" x14ac:dyDescent="0.35">
      <c r="A408">
        <v>407</v>
      </c>
      <c r="B408" s="1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</row>
    <row r="409" spans="1:10" x14ac:dyDescent="0.35">
      <c r="A409">
        <v>408</v>
      </c>
      <c r="B409" s="1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</row>
    <row r="410" spans="1:10" x14ac:dyDescent="0.35">
      <c r="A410">
        <v>409</v>
      </c>
      <c r="B410" s="1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</row>
    <row r="411" spans="1:10" x14ac:dyDescent="0.35">
      <c r="A411">
        <v>410</v>
      </c>
      <c r="B411" s="1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</row>
    <row r="412" spans="1:10" x14ac:dyDescent="0.35">
      <c r="A412">
        <v>411</v>
      </c>
      <c r="B412" s="1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</row>
    <row r="413" spans="1:10" x14ac:dyDescent="0.35">
      <c r="A413">
        <v>412</v>
      </c>
      <c r="B413" s="1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</row>
    <row r="414" spans="1:10" x14ac:dyDescent="0.35">
      <c r="A414">
        <v>413</v>
      </c>
      <c r="B414" s="1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</row>
    <row r="415" spans="1:10" x14ac:dyDescent="0.35">
      <c r="A415">
        <v>414</v>
      </c>
      <c r="B415" s="1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</row>
    <row r="416" spans="1:10" x14ac:dyDescent="0.35">
      <c r="A416">
        <v>415</v>
      </c>
      <c r="B416" s="1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</row>
    <row r="417" spans="1:10" x14ac:dyDescent="0.35">
      <c r="A417">
        <v>416</v>
      </c>
      <c r="B417" s="1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</row>
    <row r="418" spans="1:10" x14ac:dyDescent="0.35">
      <c r="A418">
        <v>417</v>
      </c>
      <c r="B418" s="1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</row>
    <row r="419" spans="1:10" x14ac:dyDescent="0.35">
      <c r="A419">
        <v>418</v>
      </c>
      <c r="B419" s="1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</row>
    <row r="420" spans="1:10" x14ac:dyDescent="0.35">
      <c r="A420">
        <v>419</v>
      </c>
      <c r="B420" s="1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</row>
    <row r="421" spans="1:10" x14ac:dyDescent="0.35">
      <c r="A421">
        <v>420</v>
      </c>
      <c r="B421" s="1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</row>
    <row r="422" spans="1:10" x14ac:dyDescent="0.35">
      <c r="A422">
        <v>421</v>
      </c>
      <c r="B422" s="1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</row>
    <row r="423" spans="1:10" x14ac:dyDescent="0.35">
      <c r="A423">
        <v>422</v>
      </c>
      <c r="B423" s="1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</row>
    <row r="424" spans="1:10" x14ac:dyDescent="0.35">
      <c r="A424">
        <v>423</v>
      </c>
      <c r="B424" s="1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</row>
    <row r="425" spans="1:10" x14ac:dyDescent="0.35">
      <c r="A425">
        <v>424</v>
      </c>
      <c r="B425" s="1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</row>
    <row r="426" spans="1:10" x14ac:dyDescent="0.35">
      <c r="A426">
        <v>425</v>
      </c>
      <c r="B426" s="1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</row>
    <row r="427" spans="1:10" x14ac:dyDescent="0.35">
      <c r="A427">
        <v>426</v>
      </c>
      <c r="B427" s="1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</row>
    <row r="428" spans="1:10" x14ac:dyDescent="0.35">
      <c r="A428">
        <v>427</v>
      </c>
      <c r="B428" s="1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</row>
    <row r="429" spans="1:10" x14ac:dyDescent="0.35">
      <c r="A429">
        <v>428</v>
      </c>
      <c r="B429" s="1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</row>
    <row r="430" spans="1:10" x14ac:dyDescent="0.35">
      <c r="A430">
        <v>429</v>
      </c>
      <c r="B430" s="1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</row>
    <row r="431" spans="1:10" x14ac:dyDescent="0.35">
      <c r="A431">
        <v>430</v>
      </c>
      <c r="B431" s="1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</row>
    <row r="432" spans="1:10" x14ac:dyDescent="0.35">
      <c r="A432">
        <v>431</v>
      </c>
      <c r="B432" s="1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</row>
    <row r="433" spans="1:10" x14ac:dyDescent="0.35">
      <c r="A433">
        <v>432</v>
      </c>
      <c r="B433" s="1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</row>
    <row r="434" spans="1:10" x14ac:dyDescent="0.35">
      <c r="A434">
        <v>433</v>
      </c>
      <c r="B434" s="1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</row>
    <row r="435" spans="1:10" x14ac:dyDescent="0.35">
      <c r="A435">
        <v>434</v>
      </c>
      <c r="B435" s="1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</row>
    <row r="436" spans="1:10" x14ac:dyDescent="0.35">
      <c r="A436">
        <v>435</v>
      </c>
      <c r="B436" s="1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</row>
    <row r="437" spans="1:10" x14ac:dyDescent="0.35">
      <c r="A437">
        <v>436</v>
      </c>
      <c r="B437" s="1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</row>
    <row r="438" spans="1:10" x14ac:dyDescent="0.35">
      <c r="A438">
        <v>437</v>
      </c>
      <c r="B438" s="1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</row>
    <row r="439" spans="1:10" x14ac:dyDescent="0.35">
      <c r="A439">
        <v>438</v>
      </c>
      <c r="B439" s="1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</row>
    <row r="440" spans="1:10" x14ac:dyDescent="0.35">
      <c r="A440">
        <v>439</v>
      </c>
      <c r="B440" s="1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</row>
    <row r="441" spans="1:10" x14ac:dyDescent="0.35">
      <c r="A441">
        <v>440</v>
      </c>
      <c r="B441" s="1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</row>
    <row r="442" spans="1:10" x14ac:dyDescent="0.35">
      <c r="A442">
        <v>441</v>
      </c>
      <c r="B442" s="1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</row>
    <row r="443" spans="1:10" x14ac:dyDescent="0.35">
      <c r="A443">
        <v>442</v>
      </c>
      <c r="B443" s="1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</row>
    <row r="444" spans="1:10" x14ac:dyDescent="0.35">
      <c r="A444">
        <v>443</v>
      </c>
      <c r="B444" s="1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</row>
    <row r="445" spans="1:10" x14ac:dyDescent="0.35">
      <c r="A445">
        <v>444</v>
      </c>
      <c r="B445" s="1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</row>
    <row r="446" spans="1:10" x14ac:dyDescent="0.35">
      <c r="A446">
        <v>445</v>
      </c>
      <c r="B446" s="1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</row>
    <row r="447" spans="1:10" x14ac:dyDescent="0.35">
      <c r="A447">
        <v>446</v>
      </c>
      <c r="B447" s="1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</row>
    <row r="448" spans="1:10" x14ac:dyDescent="0.35">
      <c r="A448">
        <v>447</v>
      </c>
      <c r="B448" s="1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</row>
    <row r="449" spans="1:10" x14ac:dyDescent="0.35">
      <c r="A449">
        <v>448</v>
      </c>
      <c r="B449" s="1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</row>
    <row r="450" spans="1:10" x14ac:dyDescent="0.35">
      <c r="A450">
        <v>449</v>
      </c>
      <c r="B450" s="1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</row>
    <row r="451" spans="1:10" x14ac:dyDescent="0.35">
      <c r="A451">
        <v>450</v>
      </c>
      <c r="B451" s="1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</row>
    <row r="452" spans="1:10" x14ac:dyDescent="0.35">
      <c r="A452">
        <v>451</v>
      </c>
      <c r="B452" s="1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</row>
    <row r="453" spans="1:10" x14ac:dyDescent="0.35">
      <c r="A453">
        <v>452</v>
      </c>
      <c r="B453" s="1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</row>
    <row r="454" spans="1:10" x14ac:dyDescent="0.35">
      <c r="A454">
        <v>453</v>
      </c>
      <c r="B454" s="1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</row>
    <row r="455" spans="1:10" x14ac:dyDescent="0.35">
      <c r="A455">
        <v>454</v>
      </c>
      <c r="B455" s="1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</row>
    <row r="456" spans="1:10" x14ac:dyDescent="0.35">
      <c r="A456">
        <v>455</v>
      </c>
      <c r="B456" s="1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</row>
    <row r="457" spans="1:10" x14ac:dyDescent="0.35">
      <c r="A457">
        <v>456</v>
      </c>
      <c r="B457" s="1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</row>
    <row r="458" spans="1:10" x14ac:dyDescent="0.35">
      <c r="A458">
        <v>457</v>
      </c>
      <c r="B458" s="1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</row>
    <row r="459" spans="1:10" x14ac:dyDescent="0.35">
      <c r="A459">
        <v>458</v>
      </c>
      <c r="B459" s="1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</row>
    <row r="460" spans="1:10" x14ac:dyDescent="0.35">
      <c r="A460">
        <v>459</v>
      </c>
      <c r="B460" s="1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</row>
    <row r="461" spans="1:10" x14ac:dyDescent="0.35">
      <c r="A461">
        <v>460</v>
      </c>
      <c r="B461" s="1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</row>
    <row r="462" spans="1:10" x14ac:dyDescent="0.35">
      <c r="A462">
        <v>461</v>
      </c>
      <c r="B462" s="1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</row>
    <row r="463" spans="1:10" x14ac:dyDescent="0.35">
      <c r="A463">
        <v>462</v>
      </c>
      <c r="B463" s="1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</row>
    <row r="464" spans="1:10" x14ac:dyDescent="0.35">
      <c r="A464">
        <v>463</v>
      </c>
      <c r="B464" s="1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</row>
    <row r="465" spans="1:10" x14ac:dyDescent="0.35">
      <c r="A465">
        <v>464</v>
      </c>
      <c r="B465" s="1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</row>
    <row r="466" spans="1:10" x14ac:dyDescent="0.35">
      <c r="A466">
        <v>465</v>
      </c>
      <c r="B466" s="1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</row>
    <row r="467" spans="1:10" x14ac:dyDescent="0.35">
      <c r="A467">
        <v>466</v>
      </c>
      <c r="B467" s="1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</row>
    <row r="468" spans="1:10" x14ac:dyDescent="0.35">
      <c r="A468">
        <v>467</v>
      </c>
      <c r="B468" s="1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</row>
    <row r="469" spans="1:10" x14ac:dyDescent="0.35">
      <c r="A469">
        <v>468</v>
      </c>
      <c r="B469" s="1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</row>
    <row r="470" spans="1:10" x14ac:dyDescent="0.35">
      <c r="A470">
        <v>469</v>
      </c>
      <c r="B470" s="1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</row>
    <row r="471" spans="1:10" x14ac:dyDescent="0.35">
      <c r="A471">
        <v>470</v>
      </c>
      <c r="B471" s="1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</row>
    <row r="472" spans="1:10" x14ac:dyDescent="0.35">
      <c r="A472">
        <v>471</v>
      </c>
      <c r="B472" s="1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</row>
    <row r="473" spans="1:10" x14ac:dyDescent="0.35">
      <c r="A473">
        <v>472</v>
      </c>
      <c r="B473" s="1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</row>
    <row r="474" spans="1:10" x14ac:dyDescent="0.35">
      <c r="A474">
        <v>473</v>
      </c>
      <c r="B474" s="1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</row>
    <row r="475" spans="1:10" x14ac:dyDescent="0.35">
      <c r="A475">
        <v>474</v>
      </c>
      <c r="B475" s="1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</row>
    <row r="476" spans="1:10" x14ac:dyDescent="0.35">
      <c r="A476">
        <v>475</v>
      </c>
      <c r="B476" s="1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</row>
    <row r="477" spans="1:10" x14ac:dyDescent="0.35">
      <c r="A477">
        <v>476</v>
      </c>
      <c r="B477" s="1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</row>
    <row r="478" spans="1:10" x14ac:dyDescent="0.35">
      <c r="A478">
        <v>477</v>
      </c>
      <c r="B478" s="1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</row>
    <row r="479" spans="1:10" x14ac:dyDescent="0.35">
      <c r="A479">
        <v>478</v>
      </c>
      <c r="B479" s="1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</row>
    <row r="480" spans="1:10" x14ac:dyDescent="0.35">
      <c r="A480">
        <v>479</v>
      </c>
      <c r="B480" s="1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</row>
    <row r="481" spans="1:10" x14ac:dyDescent="0.35">
      <c r="A481">
        <v>480</v>
      </c>
      <c r="B481" s="1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</row>
    <row r="482" spans="1:10" x14ac:dyDescent="0.35">
      <c r="A482">
        <v>481</v>
      </c>
      <c r="B482" s="1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</row>
    <row r="483" spans="1:10" x14ac:dyDescent="0.35">
      <c r="A483">
        <v>482</v>
      </c>
      <c r="B483" s="1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</row>
    <row r="484" spans="1:10" x14ac:dyDescent="0.35">
      <c r="A484">
        <v>483</v>
      </c>
      <c r="B484" s="1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</row>
    <row r="485" spans="1:10" x14ac:dyDescent="0.35">
      <c r="A485">
        <v>484</v>
      </c>
      <c r="B485" s="1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</row>
    <row r="486" spans="1:10" x14ac:dyDescent="0.35">
      <c r="A486">
        <v>485</v>
      </c>
      <c r="B486" s="1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</row>
    <row r="487" spans="1:10" x14ac:dyDescent="0.35">
      <c r="A487">
        <v>486</v>
      </c>
      <c r="B487" s="1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</row>
    <row r="488" spans="1:10" x14ac:dyDescent="0.35">
      <c r="A488">
        <v>487</v>
      </c>
      <c r="B488" s="1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</row>
    <row r="489" spans="1:10" x14ac:dyDescent="0.35">
      <c r="A489">
        <v>488</v>
      </c>
      <c r="B489" s="1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</row>
    <row r="490" spans="1:10" x14ac:dyDescent="0.35">
      <c r="A490">
        <v>489</v>
      </c>
      <c r="B490" s="1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</row>
    <row r="491" spans="1:10" x14ac:dyDescent="0.35">
      <c r="A491">
        <v>490</v>
      </c>
      <c r="B491" s="1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</row>
    <row r="492" spans="1:10" x14ac:dyDescent="0.35">
      <c r="A492">
        <v>491</v>
      </c>
      <c r="B492" s="1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</row>
    <row r="493" spans="1:10" x14ac:dyDescent="0.35">
      <c r="A493">
        <v>492</v>
      </c>
      <c r="B493" s="1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</row>
    <row r="494" spans="1:10" x14ac:dyDescent="0.35">
      <c r="A494">
        <v>493</v>
      </c>
      <c r="B494" s="1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</row>
    <row r="495" spans="1:10" x14ac:dyDescent="0.35">
      <c r="A495">
        <v>494</v>
      </c>
      <c r="B495" s="1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</row>
    <row r="496" spans="1:10" x14ac:dyDescent="0.35">
      <c r="A496">
        <v>495</v>
      </c>
      <c r="B496" s="1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</row>
    <row r="497" spans="1:10" x14ac:dyDescent="0.35">
      <c r="A497">
        <v>496</v>
      </c>
      <c r="B497" s="1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</row>
    <row r="498" spans="1:10" x14ac:dyDescent="0.35">
      <c r="A498">
        <v>497</v>
      </c>
      <c r="B498" s="1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</row>
    <row r="499" spans="1:10" x14ac:dyDescent="0.35">
      <c r="A499">
        <v>498</v>
      </c>
      <c r="B499" s="1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</row>
    <row r="500" spans="1:10" x14ac:dyDescent="0.35">
      <c r="A500">
        <v>499</v>
      </c>
      <c r="B500" s="1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</row>
    <row r="501" spans="1:10" x14ac:dyDescent="0.35">
      <c r="A501">
        <v>500</v>
      </c>
      <c r="B501" s="1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</row>
    <row r="502" spans="1:10" x14ac:dyDescent="0.35">
      <c r="A502">
        <v>501</v>
      </c>
      <c r="B502" s="1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</row>
    <row r="503" spans="1:10" x14ac:dyDescent="0.35">
      <c r="A503">
        <v>502</v>
      </c>
      <c r="B503" s="1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</row>
    <row r="504" spans="1:10" x14ac:dyDescent="0.35">
      <c r="A504">
        <v>503</v>
      </c>
      <c r="B504" s="1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</row>
    <row r="505" spans="1:10" x14ac:dyDescent="0.35">
      <c r="A505">
        <v>504</v>
      </c>
      <c r="B505" s="1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</row>
    <row r="506" spans="1:10" x14ac:dyDescent="0.35">
      <c r="A506">
        <v>505</v>
      </c>
      <c r="B506" s="1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</row>
    <row r="507" spans="1:10" x14ac:dyDescent="0.35">
      <c r="A507">
        <v>506</v>
      </c>
      <c r="B507" s="1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</row>
    <row r="508" spans="1:10" x14ac:dyDescent="0.35">
      <c r="A508">
        <v>507</v>
      </c>
      <c r="B508" s="1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</row>
    <row r="509" spans="1:10" x14ac:dyDescent="0.35">
      <c r="A509">
        <v>508</v>
      </c>
      <c r="B509" s="1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</row>
    <row r="510" spans="1:10" x14ac:dyDescent="0.35">
      <c r="A510">
        <v>509</v>
      </c>
      <c r="B510" s="1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</row>
    <row r="511" spans="1:10" x14ac:dyDescent="0.35">
      <c r="A511">
        <v>510</v>
      </c>
      <c r="B511" s="1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</row>
    <row r="512" spans="1:10" x14ac:dyDescent="0.35">
      <c r="A512">
        <v>511</v>
      </c>
      <c r="B512" s="1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</row>
    <row r="513" spans="1:10" x14ac:dyDescent="0.35">
      <c r="A513">
        <v>512</v>
      </c>
      <c r="B513" s="1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</row>
    <row r="514" spans="1:10" x14ac:dyDescent="0.35">
      <c r="A514">
        <v>513</v>
      </c>
      <c r="B514" s="1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</row>
    <row r="515" spans="1:10" x14ac:dyDescent="0.35">
      <c r="A515">
        <v>514</v>
      </c>
      <c r="B515" s="1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</row>
    <row r="516" spans="1:10" x14ac:dyDescent="0.35">
      <c r="A516">
        <v>515</v>
      </c>
      <c r="B516" s="1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</row>
    <row r="517" spans="1:10" x14ac:dyDescent="0.35">
      <c r="A517">
        <v>516</v>
      </c>
      <c r="B517" s="1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</row>
    <row r="518" spans="1:10" x14ac:dyDescent="0.35">
      <c r="A518">
        <v>517</v>
      </c>
      <c r="B518" s="1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</row>
    <row r="519" spans="1:10" x14ac:dyDescent="0.35">
      <c r="A519">
        <v>518</v>
      </c>
      <c r="B519" s="1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</row>
    <row r="520" spans="1:10" x14ac:dyDescent="0.35">
      <c r="A520">
        <v>519</v>
      </c>
      <c r="B520" s="1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</row>
    <row r="521" spans="1:10" x14ac:dyDescent="0.35">
      <c r="A521">
        <v>520</v>
      </c>
      <c r="B521" s="1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</row>
    <row r="522" spans="1:10" x14ac:dyDescent="0.35">
      <c r="A522">
        <v>521</v>
      </c>
      <c r="B522" s="1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</row>
    <row r="523" spans="1:10" x14ac:dyDescent="0.35">
      <c r="A523">
        <v>522</v>
      </c>
      <c r="B523" s="1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</row>
    <row r="524" spans="1:10" x14ac:dyDescent="0.35">
      <c r="A524">
        <v>523</v>
      </c>
      <c r="B524" s="1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</row>
    <row r="525" spans="1:10" x14ac:dyDescent="0.35">
      <c r="A525">
        <v>524</v>
      </c>
      <c r="B525" s="1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</row>
    <row r="526" spans="1:10" x14ac:dyDescent="0.35">
      <c r="A526">
        <v>525</v>
      </c>
      <c r="B526" s="1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</row>
    <row r="527" spans="1:10" x14ac:dyDescent="0.35">
      <c r="A527">
        <v>526</v>
      </c>
      <c r="B527" s="1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</row>
    <row r="528" spans="1:10" x14ac:dyDescent="0.35">
      <c r="A528">
        <v>527</v>
      </c>
      <c r="B528" s="1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</row>
    <row r="529" spans="1:10" x14ac:dyDescent="0.35">
      <c r="A529">
        <v>528</v>
      </c>
      <c r="B529" s="1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</row>
    <row r="530" spans="1:10" x14ac:dyDescent="0.35">
      <c r="A530">
        <v>529</v>
      </c>
      <c r="B530" s="1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</row>
    <row r="531" spans="1:10" x14ac:dyDescent="0.35">
      <c r="A531">
        <v>530</v>
      </c>
      <c r="B531" s="1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</row>
    <row r="532" spans="1:10" x14ac:dyDescent="0.35">
      <c r="A532">
        <v>531</v>
      </c>
      <c r="B532" s="1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</row>
    <row r="533" spans="1:10" x14ac:dyDescent="0.35">
      <c r="A533">
        <v>532</v>
      </c>
      <c r="B533" s="1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</row>
    <row r="534" spans="1:10" x14ac:dyDescent="0.35">
      <c r="A534">
        <v>533</v>
      </c>
      <c r="B534" s="1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</row>
    <row r="535" spans="1:10" x14ac:dyDescent="0.35">
      <c r="A535">
        <v>534</v>
      </c>
      <c r="B535" s="1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</row>
    <row r="536" spans="1:10" x14ac:dyDescent="0.35">
      <c r="A536">
        <v>535</v>
      </c>
      <c r="B536" s="1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</row>
    <row r="537" spans="1:10" x14ac:dyDescent="0.35">
      <c r="A537">
        <v>536</v>
      </c>
      <c r="B537" s="1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</row>
    <row r="538" spans="1:10" x14ac:dyDescent="0.35">
      <c r="A538">
        <v>537</v>
      </c>
      <c r="B538" s="1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</row>
    <row r="539" spans="1:10" x14ac:dyDescent="0.35">
      <c r="A539">
        <v>538</v>
      </c>
      <c r="B539" s="1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</row>
    <row r="540" spans="1:10" x14ac:dyDescent="0.35">
      <c r="A540">
        <v>539</v>
      </c>
      <c r="B540" s="1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</row>
    <row r="541" spans="1:10" x14ac:dyDescent="0.35">
      <c r="A541">
        <v>540</v>
      </c>
      <c r="B541" s="1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</row>
    <row r="542" spans="1:10" x14ac:dyDescent="0.35">
      <c r="A542">
        <v>541</v>
      </c>
      <c r="B542" s="1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</row>
    <row r="543" spans="1:10" x14ac:dyDescent="0.35">
      <c r="A543">
        <v>542</v>
      </c>
      <c r="B543" s="1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</row>
    <row r="544" spans="1:10" x14ac:dyDescent="0.35">
      <c r="A544">
        <v>543</v>
      </c>
      <c r="B544" s="1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</row>
    <row r="545" spans="1:10" x14ac:dyDescent="0.35">
      <c r="A545">
        <v>544</v>
      </c>
      <c r="B545" s="1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</row>
    <row r="546" spans="1:10" x14ac:dyDescent="0.35">
      <c r="A546">
        <v>545</v>
      </c>
      <c r="B546" s="1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</row>
    <row r="547" spans="1:10" x14ac:dyDescent="0.35">
      <c r="A547">
        <v>546</v>
      </c>
      <c r="B547" s="1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</row>
    <row r="548" spans="1:10" x14ac:dyDescent="0.35">
      <c r="A548">
        <v>547</v>
      </c>
      <c r="B548" s="1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</row>
    <row r="549" spans="1:10" x14ac:dyDescent="0.35">
      <c r="A549">
        <v>548</v>
      </c>
      <c r="B549" s="1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</row>
    <row r="550" spans="1:10" x14ac:dyDescent="0.35">
      <c r="A550">
        <v>549</v>
      </c>
      <c r="B550" s="1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</row>
    <row r="551" spans="1:10" x14ac:dyDescent="0.35">
      <c r="A551">
        <v>550</v>
      </c>
      <c r="B551" s="1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</row>
    <row r="552" spans="1:10" x14ac:dyDescent="0.35">
      <c r="A552">
        <v>551</v>
      </c>
      <c r="B552" s="1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</row>
    <row r="553" spans="1:10" x14ac:dyDescent="0.35">
      <c r="A553">
        <v>552</v>
      </c>
      <c r="B553" s="1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</row>
    <row r="554" spans="1:10" x14ac:dyDescent="0.35">
      <c r="A554">
        <v>553</v>
      </c>
      <c r="B554" s="1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</row>
    <row r="555" spans="1:10" x14ac:dyDescent="0.35">
      <c r="A555">
        <v>554</v>
      </c>
      <c r="B555" s="1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</row>
    <row r="556" spans="1:10" x14ac:dyDescent="0.35">
      <c r="A556">
        <v>555</v>
      </c>
      <c r="B556" s="1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</row>
    <row r="557" spans="1:10" x14ac:dyDescent="0.35">
      <c r="A557">
        <v>556</v>
      </c>
      <c r="B557" s="1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</row>
    <row r="558" spans="1:10" x14ac:dyDescent="0.35">
      <c r="A558">
        <v>557</v>
      </c>
      <c r="B558" s="1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</row>
    <row r="559" spans="1:10" x14ac:dyDescent="0.35">
      <c r="A559">
        <v>558</v>
      </c>
      <c r="B559" s="1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</row>
    <row r="560" spans="1:10" x14ac:dyDescent="0.35">
      <c r="A560">
        <v>559</v>
      </c>
      <c r="B560" s="1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</row>
    <row r="561" spans="1:10" x14ac:dyDescent="0.35">
      <c r="A561">
        <v>560</v>
      </c>
      <c r="B561" s="1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</row>
    <row r="562" spans="1:10" x14ac:dyDescent="0.35">
      <c r="A562">
        <v>561</v>
      </c>
      <c r="B562" s="1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</row>
    <row r="563" spans="1:10" x14ac:dyDescent="0.35">
      <c r="A563">
        <v>562</v>
      </c>
      <c r="B563" s="1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</row>
    <row r="564" spans="1:10" x14ac:dyDescent="0.35">
      <c r="A564">
        <v>563</v>
      </c>
      <c r="B564" s="1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</row>
    <row r="565" spans="1:10" x14ac:dyDescent="0.35">
      <c r="A565">
        <v>564</v>
      </c>
      <c r="B565" s="1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</row>
    <row r="566" spans="1:10" x14ac:dyDescent="0.35">
      <c r="A566">
        <v>565</v>
      </c>
      <c r="B566" s="1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</row>
    <row r="567" spans="1:10" x14ac:dyDescent="0.35">
      <c r="A567">
        <v>566</v>
      </c>
      <c r="B567" s="1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</row>
    <row r="568" spans="1:10" x14ac:dyDescent="0.35">
      <c r="A568">
        <v>567</v>
      </c>
      <c r="B568" s="1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</row>
    <row r="569" spans="1:10" x14ac:dyDescent="0.35">
      <c r="A569">
        <v>568</v>
      </c>
      <c r="B569" s="1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</row>
    <row r="570" spans="1:10" x14ac:dyDescent="0.35">
      <c r="A570">
        <v>569</v>
      </c>
      <c r="B570" s="1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</row>
    <row r="571" spans="1:10" x14ac:dyDescent="0.35">
      <c r="A571">
        <v>570</v>
      </c>
      <c r="B571" s="1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</row>
    <row r="572" spans="1:10" x14ac:dyDescent="0.35">
      <c r="A572">
        <v>571</v>
      </c>
      <c r="B572" s="1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</row>
    <row r="573" spans="1:10" x14ac:dyDescent="0.35">
      <c r="A573">
        <v>572</v>
      </c>
      <c r="B573" s="1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</row>
    <row r="574" spans="1:10" x14ac:dyDescent="0.35">
      <c r="A574">
        <v>573</v>
      </c>
      <c r="B574" s="1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</row>
    <row r="575" spans="1:10" x14ac:dyDescent="0.35">
      <c r="A575">
        <v>574</v>
      </c>
      <c r="B575" s="1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</row>
    <row r="576" spans="1:10" x14ac:dyDescent="0.35">
      <c r="A576">
        <v>575</v>
      </c>
      <c r="B576" s="1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</row>
    <row r="577" spans="1:10" x14ac:dyDescent="0.35">
      <c r="A577">
        <v>576</v>
      </c>
      <c r="B577" s="1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</row>
    <row r="578" spans="1:10" x14ac:dyDescent="0.35">
      <c r="A578">
        <v>577</v>
      </c>
      <c r="B578" s="1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</row>
    <row r="579" spans="1:10" x14ac:dyDescent="0.35">
      <c r="A579">
        <v>578</v>
      </c>
      <c r="B579" s="1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</row>
    <row r="580" spans="1:10" x14ac:dyDescent="0.35">
      <c r="A580">
        <v>579</v>
      </c>
      <c r="B580" s="1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</row>
    <row r="581" spans="1:10" x14ac:dyDescent="0.35">
      <c r="A581">
        <v>580</v>
      </c>
      <c r="B581" s="1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</row>
    <row r="582" spans="1:10" x14ac:dyDescent="0.35">
      <c r="A582">
        <v>581</v>
      </c>
      <c r="B582" s="1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</row>
    <row r="583" spans="1:10" x14ac:dyDescent="0.35">
      <c r="A583">
        <v>582</v>
      </c>
      <c r="B583" s="1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</row>
    <row r="584" spans="1:10" x14ac:dyDescent="0.35">
      <c r="A584">
        <v>583</v>
      </c>
      <c r="B584" s="1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</row>
    <row r="585" spans="1:10" x14ac:dyDescent="0.35">
      <c r="A585">
        <v>584</v>
      </c>
      <c r="B585" s="1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</row>
    <row r="586" spans="1:10" x14ac:dyDescent="0.35">
      <c r="A586">
        <v>585</v>
      </c>
      <c r="B586" s="1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</row>
    <row r="587" spans="1:10" x14ac:dyDescent="0.35">
      <c r="A587">
        <v>586</v>
      </c>
      <c r="B587" s="1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</row>
    <row r="588" spans="1:10" x14ac:dyDescent="0.35">
      <c r="A588">
        <v>587</v>
      </c>
      <c r="B588" s="1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</row>
    <row r="589" spans="1:10" x14ac:dyDescent="0.35">
      <c r="A589">
        <v>588</v>
      </c>
      <c r="B589" s="1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</row>
    <row r="590" spans="1:10" x14ac:dyDescent="0.35">
      <c r="A590">
        <v>589</v>
      </c>
      <c r="B590" s="1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</row>
    <row r="591" spans="1:10" x14ac:dyDescent="0.35">
      <c r="A591">
        <v>590</v>
      </c>
      <c r="B591" s="1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</row>
    <row r="592" spans="1:10" x14ac:dyDescent="0.35">
      <c r="A592">
        <v>591</v>
      </c>
      <c r="B592" s="1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</row>
    <row r="593" spans="1:10" x14ac:dyDescent="0.35">
      <c r="A593">
        <v>592</v>
      </c>
      <c r="B593" s="1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</row>
    <row r="594" spans="1:10" x14ac:dyDescent="0.35">
      <c r="A594">
        <v>593</v>
      </c>
      <c r="B594" s="1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</row>
    <row r="595" spans="1:10" x14ac:dyDescent="0.35">
      <c r="A595">
        <v>594</v>
      </c>
      <c r="B595" s="1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</row>
    <row r="596" spans="1:10" x14ac:dyDescent="0.35">
      <c r="A596">
        <v>595</v>
      </c>
      <c r="B596" s="1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</row>
    <row r="597" spans="1:10" x14ac:dyDescent="0.35">
      <c r="A597">
        <v>596</v>
      </c>
      <c r="B597" s="1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</row>
    <row r="598" spans="1:10" x14ac:dyDescent="0.35">
      <c r="A598">
        <v>597</v>
      </c>
      <c r="B598" s="1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</row>
    <row r="599" spans="1:10" x14ac:dyDescent="0.35">
      <c r="A599">
        <v>598</v>
      </c>
      <c r="B599" s="1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</row>
    <row r="600" spans="1:10" x14ac:dyDescent="0.35">
      <c r="A600">
        <v>599</v>
      </c>
      <c r="B600" s="1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</row>
    <row r="601" spans="1:10" x14ac:dyDescent="0.35">
      <c r="A601">
        <v>600</v>
      </c>
      <c r="B601" s="1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</row>
    <row r="602" spans="1:10" x14ac:dyDescent="0.35">
      <c r="A602">
        <v>601</v>
      </c>
      <c r="B602" s="1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</row>
    <row r="603" spans="1:10" x14ac:dyDescent="0.35">
      <c r="A603">
        <v>602</v>
      </c>
      <c r="B603" s="1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</row>
    <row r="604" spans="1:10" x14ac:dyDescent="0.35">
      <c r="A604">
        <v>603</v>
      </c>
      <c r="B604" s="1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</row>
    <row r="605" spans="1:10" x14ac:dyDescent="0.35">
      <c r="A605">
        <v>604</v>
      </c>
      <c r="B605" s="1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</row>
    <row r="606" spans="1:10" x14ac:dyDescent="0.35">
      <c r="A606">
        <v>605</v>
      </c>
      <c r="B606" s="1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</row>
    <row r="607" spans="1:10" x14ac:dyDescent="0.35">
      <c r="A607">
        <v>606</v>
      </c>
      <c r="B607" s="1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</row>
    <row r="608" spans="1:10" x14ac:dyDescent="0.35">
      <c r="A608">
        <v>607</v>
      </c>
      <c r="B608" s="1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</row>
    <row r="609" spans="1:10" x14ac:dyDescent="0.35">
      <c r="A609">
        <v>608</v>
      </c>
      <c r="B609" s="1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</row>
    <row r="610" spans="1:10" x14ac:dyDescent="0.35">
      <c r="A610">
        <v>609</v>
      </c>
      <c r="B610" s="1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</row>
    <row r="611" spans="1:10" x14ac:dyDescent="0.35">
      <c r="A611">
        <v>610</v>
      </c>
      <c r="B611" s="1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5C5D-663E-44E2-8CAA-2E4BAC1B8D0E}">
  <dimension ref="A1:G611"/>
  <sheetViews>
    <sheetView topLeftCell="A611" workbookViewId="0">
      <selection activeCell="B2" sqref="B2:G611"/>
    </sheetView>
  </sheetViews>
  <sheetFormatPr defaultRowHeight="14.5" x14ac:dyDescent="0.35"/>
  <cols>
    <col min="1" max="1" width="9" bestFit="1" customWidth="1"/>
    <col min="2" max="2" width="8.453125" bestFit="1" customWidth="1"/>
    <col min="3" max="3" width="6.90625" bestFit="1" customWidth="1"/>
    <col min="4" max="4" width="12.26953125" bestFit="1" customWidth="1"/>
    <col min="5" max="5" width="8.6328125" bestFit="1" customWidth="1"/>
    <col min="6" max="6" width="11.453125" bestFit="1" customWidth="1"/>
    <col min="7" max="7" width="5.81640625" bestFit="1" customWidth="1"/>
  </cols>
  <sheetData>
    <row r="1" spans="1:7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5">
      <c r="A2">
        <v>1</v>
      </c>
      <c r="B2">
        <v>0.28789999999999999</v>
      </c>
      <c r="C2">
        <v>0.81</v>
      </c>
      <c r="D2">
        <v>0</v>
      </c>
      <c r="E2">
        <v>3</v>
      </c>
      <c r="F2">
        <v>13</v>
      </c>
      <c r="G2">
        <v>16</v>
      </c>
    </row>
    <row r="3" spans="1:7" x14ac:dyDescent="0.35">
      <c r="A3">
        <v>2</v>
      </c>
      <c r="B3">
        <v>0.2727</v>
      </c>
      <c r="C3">
        <v>0.8</v>
      </c>
      <c r="D3">
        <v>0</v>
      </c>
      <c r="E3">
        <v>8</v>
      </c>
      <c r="F3">
        <v>32</v>
      </c>
      <c r="G3">
        <v>40</v>
      </c>
    </row>
    <row r="4" spans="1:7" x14ac:dyDescent="0.35">
      <c r="A4">
        <v>3</v>
      </c>
      <c r="B4">
        <v>0.2727</v>
      </c>
      <c r="C4">
        <v>0.8</v>
      </c>
      <c r="D4">
        <v>0</v>
      </c>
      <c r="E4">
        <v>5</v>
      </c>
      <c r="F4">
        <v>27</v>
      </c>
      <c r="G4">
        <v>32</v>
      </c>
    </row>
    <row r="5" spans="1:7" x14ac:dyDescent="0.35">
      <c r="A5">
        <v>4</v>
      </c>
      <c r="B5">
        <v>0.28789999999999999</v>
      </c>
      <c r="C5">
        <v>0.75</v>
      </c>
      <c r="D5">
        <v>0</v>
      </c>
      <c r="E5">
        <v>3</v>
      </c>
      <c r="F5">
        <v>10</v>
      </c>
      <c r="G5">
        <v>13</v>
      </c>
    </row>
    <row r="6" spans="1:7" x14ac:dyDescent="0.35">
      <c r="A6">
        <v>5</v>
      </c>
      <c r="B6">
        <v>0.28789999999999999</v>
      </c>
      <c r="C6">
        <v>0.75</v>
      </c>
      <c r="D6">
        <v>0</v>
      </c>
      <c r="E6">
        <v>0</v>
      </c>
      <c r="F6">
        <v>1</v>
      </c>
      <c r="G6">
        <v>1</v>
      </c>
    </row>
    <row r="7" spans="1:7" x14ac:dyDescent="0.35">
      <c r="A7">
        <v>6</v>
      </c>
      <c r="B7">
        <v>0.2576</v>
      </c>
      <c r="C7">
        <v>0.75</v>
      </c>
      <c r="D7">
        <v>8.9599999999999999E-2</v>
      </c>
      <c r="E7">
        <v>0</v>
      </c>
      <c r="F7">
        <v>1</v>
      </c>
      <c r="G7">
        <v>1</v>
      </c>
    </row>
    <row r="8" spans="1:7" x14ac:dyDescent="0.35">
      <c r="A8">
        <v>7</v>
      </c>
      <c r="B8">
        <v>0.2727</v>
      </c>
      <c r="C8">
        <v>0.8</v>
      </c>
      <c r="D8">
        <v>0</v>
      </c>
      <c r="E8">
        <v>2</v>
      </c>
      <c r="F8">
        <v>0</v>
      </c>
      <c r="G8">
        <v>2</v>
      </c>
    </row>
    <row r="9" spans="1:7" x14ac:dyDescent="0.35">
      <c r="A9">
        <v>8</v>
      </c>
      <c r="B9">
        <v>0.2576</v>
      </c>
      <c r="C9">
        <v>0.86</v>
      </c>
      <c r="D9">
        <v>0</v>
      </c>
      <c r="E9">
        <v>1</v>
      </c>
      <c r="F9">
        <v>2</v>
      </c>
      <c r="G9">
        <v>3</v>
      </c>
    </row>
    <row r="10" spans="1:7" x14ac:dyDescent="0.35">
      <c r="A10">
        <v>9</v>
      </c>
      <c r="C10">
        <v>0.75</v>
      </c>
      <c r="D10">
        <v>0</v>
      </c>
      <c r="E10">
        <v>1</v>
      </c>
      <c r="F10">
        <v>7</v>
      </c>
      <c r="G10">
        <v>8</v>
      </c>
    </row>
    <row r="11" spans="1:7" x14ac:dyDescent="0.35">
      <c r="A11">
        <v>10</v>
      </c>
      <c r="B11">
        <v>0.34849999999999998</v>
      </c>
      <c r="C11">
        <v>0.76</v>
      </c>
      <c r="D11">
        <v>0</v>
      </c>
      <c r="E11">
        <v>8</v>
      </c>
      <c r="F11">
        <v>6</v>
      </c>
      <c r="G11">
        <v>14</v>
      </c>
    </row>
    <row r="12" spans="1:7" x14ac:dyDescent="0.35">
      <c r="A12">
        <v>11</v>
      </c>
      <c r="B12">
        <v>0.39389999999999997</v>
      </c>
      <c r="C12">
        <v>0.76</v>
      </c>
      <c r="D12">
        <v>0.25369999999999998</v>
      </c>
      <c r="E12">
        <v>12</v>
      </c>
      <c r="F12">
        <v>24</v>
      </c>
      <c r="G12">
        <v>36</v>
      </c>
    </row>
    <row r="13" spans="1:7" x14ac:dyDescent="0.35">
      <c r="A13">
        <v>12</v>
      </c>
      <c r="B13">
        <v>0.33329999999999999</v>
      </c>
      <c r="C13">
        <v>0.81</v>
      </c>
      <c r="D13">
        <v>0.28360000000000002</v>
      </c>
      <c r="E13">
        <v>26</v>
      </c>
      <c r="F13">
        <v>30</v>
      </c>
      <c r="G13">
        <v>56</v>
      </c>
    </row>
    <row r="14" spans="1:7" x14ac:dyDescent="0.35">
      <c r="A14">
        <v>13</v>
      </c>
      <c r="B14">
        <v>0.42420000000000002</v>
      </c>
      <c r="C14">
        <v>0.77</v>
      </c>
      <c r="D14">
        <v>0.28360000000000002</v>
      </c>
      <c r="E14">
        <v>29</v>
      </c>
      <c r="F14">
        <v>55</v>
      </c>
      <c r="G14">
        <v>84</v>
      </c>
    </row>
    <row r="15" spans="1:7" x14ac:dyDescent="0.35">
      <c r="A15">
        <v>14</v>
      </c>
      <c r="B15">
        <v>0.45450000000000002</v>
      </c>
      <c r="C15">
        <v>0.72</v>
      </c>
      <c r="D15">
        <v>0.29849999999999999</v>
      </c>
      <c r="E15">
        <v>47</v>
      </c>
      <c r="F15">
        <v>47</v>
      </c>
      <c r="G15">
        <v>94</v>
      </c>
    </row>
    <row r="16" spans="1:7" x14ac:dyDescent="0.35">
      <c r="A16">
        <v>15</v>
      </c>
      <c r="B16">
        <v>0.45450000000000002</v>
      </c>
      <c r="C16">
        <v>0.72</v>
      </c>
      <c r="D16">
        <v>0.28360000000000002</v>
      </c>
      <c r="E16">
        <v>35</v>
      </c>
      <c r="F16">
        <v>71</v>
      </c>
      <c r="G16">
        <v>106</v>
      </c>
    </row>
    <row r="17" spans="1:7" x14ac:dyDescent="0.35">
      <c r="A17">
        <v>16</v>
      </c>
      <c r="B17">
        <v>0.43940000000000001</v>
      </c>
      <c r="C17">
        <v>0.77</v>
      </c>
      <c r="D17">
        <v>0.29849999999999999</v>
      </c>
      <c r="E17">
        <v>40</v>
      </c>
      <c r="F17">
        <v>70</v>
      </c>
      <c r="G17">
        <v>110</v>
      </c>
    </row>
    <row r="18" spans="1:7" x14ac:dyDescent="0.35">
      <c r="A18">
        <v>17</v>
      </c>
      <c r="B18">
        <v>0.42420000000000002</v>
      </c>
      <c r="C18">
        <v>0.82</v>
      </c>
      <c r="D18">
        <v>0.29849999999999999</v>
      </c>
      <c r="E18">
        <v>41</v>
      </c>
      <c r="F18">
        <v>52</v>
      </c>
      <c r="G18">
        <v>93</v>
      </c>
    </row>
    <row r="19" spans="1:7" x14ac:dyDescent="0.35">
      <c r="A19">
        <v>18</v>
      </c>
      <c r="C19">
        <v>0.82</v>
      </c>
      <c r="D19">
        <v>0.28360000000000002</v>
      </c>
      <c r="E19">
        <v>15</v>
      </c>
      <c r="F19">
        <v>52</v>
      </c>
      <c r="G19">
        <v>67</v>
      </c>
    </row>
    <row r="20" spans="1:7" x14ac:dyDescent="0.35">
      <c r="A20">
        <v>19</v>
      </c>
      <c r="B20">
        <v>0.42420000000000002</v>
      </c>
      <c r="C20">
        <v>0.88</v>
      </c>
      <c r="D20">
        <v>0.25369999999999998</v>
      </c>
      <c r="E20">
        <v>9</v>
      </c>
      <c r="F20">
        <v>26</v>
      </c>
      <c r="G20">
        <v>35</v>
      </c>
    </row>
    <row r="21" spans="1:7" x14ac:dyDescent="0.35">
      <c r="A21">
        <v>20</v>
      </c>
      <c r="B21">
        <v>0.42420000000000002</v>
      </c>
      <c r="C21">
        <v>0.88</v>
      </c>
      <c r="D21">
        <v>0.25369999999999998</v>
      </c>
      <c r="E21">
        <v>6</v>
      </c>
      <c r="F21">
        <v>31</v>
      </c>
      <c r="G21">
        <v>37</v>
      </c>
    </row>
    <row r="22" spans="1:7" x14ac:dyDescent="0.35">
      <c r="A22">
        <v>21</v>
      </c>
      <c r="B22">
        <v>0.40910000000000002</v>
      </c>
      <c r="C22">
        <v>0.87</v>
      </c>
      <c r="D22">
        <v>0.25369999999999998</v>
      </c>
      <c r="E22">
        <v>11</v>
      </c>
      <c r="F22">
        <v>25</v>
      </c>
      <c r="G22">
        <v>36</v>
      </c>
    </row>
    <row r="23" spans="1:7" x14ac:dyDescent="0.35">
      <c r="A23">
        <v>22</v>
      </c>
      <c r="B23">
        <v>0.40910000000000002</v>
      </c>
      <c r="C23">
        <v>0.87</v>
      </c>
      <c r="D23">
        <v>0.19400000000000001</v>
      </c>
      <c r="E23">
        <v>3</v>
      </c>
      <c r="F23">
        <v>31</v>
      </c>
      <c r="G23">
        <v>34</v>
      </c>
    </row>
    <row r="24" spans="1:7" x14ac:dyDescent="0.35">
      <c r="A24">
        <v>23</v>
      </c>
      <c r="B24">
        <v>0.40910000000000002</v>
      </c>
      <c r="C24">
        <v>0.94</v>
      </c>
      <c r="D24">
        <v>0.22389999999999999</v>
      </c>
      <c r="E24">
        <v>11</v>
      </c>
      <c r="F24">
        <v>17</v>
      </c>
      <c r="G24">
        <v>28</v>
      </c>
    </row>
    <row r="25" spans="1:7" x14ac:dyDescent="0.35">
      <c r="A25">
        <v>24</v>
      </c>
      <c r="C25">
        <v>0.88</v>
      </c>
      <c r="D25">
        <v>0.29849999999999999</v>
      </c>
      <c r="E25">
        <v>15</v>
      </c>
      <c r="F25">
        <v>24</v>
      </c>
      <c r="G25">
        <v>39</v>
      </c>
    </row>
    <row r="26" spans="1:7" x14ac:dyDescent="0.35">
      <c r="A26">
        <v>25</v>
      </c>
      <c r="B26">
        <v>0.45450000000000002</v>
      </c>
      <c r="C26">
        <v>0.88</v>
      </c>
      <c r="D26">
        <v>0.29849999999999999</v>
      </c>
      <c r="E26">
        <v>4</v>
      </c>
      <c r="F26">
        <v>13</v>
      </c>
      <c r="G26">
        <v>17</v>
      </c>
    </row>
    <row r="27" spans="1:7" x14ac:dyDescent="0.35">
      <c r="A27">
        <v>26</v>
      </c>
      <c r="B27">
        <v>0.43940000000000001</v>
      </c>
      <c r="C27">
        <v>0.94</v>
      </c>
      <c r="D27">
        <v>0.25369999999999998</v>
      </c>
      <c r="E27">
        <v>1</v>
      </c>
      <c r="F27">
        <v>16</v>
      </c>
      <c r="G27">
        <v>17</v>
      </c>
    </row>
    <row r="28" spans="1:7" x14ac:dyDescent="0.35">
      <c r="A28">
        <v>27</v>
      </c>
      <c r="B28">
        <v>0.42420000000000002</v>
      </c>
      <c r="C28">
        <v>1</v>
      </c>
      <c r="D28">
        <v>0.28360000000000002</v>
      </c>
      <c r="E28">
        <v>1</v>
      </c>
      <c r="F28">
        <v>8</v>
      </c>
      <c r="G28">
        <v>9</v>
      </c>
    </row>
    <row r="29" spans="1:7" x14ac:dyDescent="0.35">
      <c r="A29">
        <v>28</v>
      </c>
      <c r="B29">
        <v>0.45450000000000002</v>
      </c>
      <c r="C29">
        <v>0.94</v>
      </c>
      <c r="D29">
        <v>0.19400000000000001</v>
      </c>
      <c r="E29">
        <v>2</v>
      </c>
      <c r="F29">
        <v>4</v>
      </c>
      <c r="G29">
        <v>6</v>
      </c>
    </row>
    <row r="30" spans="1:7" x14ac:dyDescent="0.35">
      <c r="A30">
        <v>29</v>
      </c>
      <c r="C30">
        <v>0.94</v>
      </c>
      <c r="D30">
        <v>0.19400000000000001</v>
      </c>
      <c r="E30">
        <v>2</v>
      </c>
      <c r="F30">
        <v>1</v>
      </c>
      <c r="G30">
        <v>3</v>
      </c>
    </row>
    <row r="31" spans="1:7" x14ac:dyDescent="0.35">
      <c r="A31">
        <v>30</v>
      </c>
      <c r="B31">
        <v>0.42420000000000002</v>
      </c>
      <c r="C31">
        <v>0.77</v>
      </c>
      <c r="D31">
        <v>0.29849999999999999</v>
      </c>
      <c r="E31">
        <v>0</v>
      </c>
      <c r="F31">
        <v>2</v>
      </c>
      <c r="G31">
        <v>2</v>
      </c>
    </row>
    <row r="32" spans="1:7" x14ac:dyDescent="0.35">
      <c r="A32">
        <v>31</v>
      </c>
      <c r="B32">
        <v>0.40910000000000002</v>
      </c>
      <c r="C32">
        <v>0.76</v>
      </c>
      <c r="D32">
        <v>0.19400000000000001</v>
      </c>
      <c r="E32">
        <v>0</v>
      </c>
      <c r="F32">
        <v>1</v>
      </c>
      <c r="G32">
        <v>1</v>
      </c>
    </row>
    <row r="33" spans="1:7" x14ac:dyDescent="0.35">
      <c r="A33">
        <v>32</v>
      </c>
      <c r="B33">
        <v>0.40910000000000002</v>
      </c>
      <c r="C33">
        <v>0.71</v>
      </c>
      <c r="D33">
        <v>0.22389999999999999</v>
      </c>
      <c r="E33">
        <v>0</v>
      </c>
      <c r="F33">
        <v>8</v>
      </c>
      <c r="G33">
        <v>8</v>
      </c>
    </row>
    <row r="34" spans="1:7" x14ac:dyDescent="0.35">
      <c r="A34">
        <v>33</v>
      </c>
      <c r="C34">
        <v>0.76</v>
      </c>
      <c r="D34">
        <v>0.22389999999999999</v>
      </c>
      <c r="E34">
        <v>1</v>
      </c>
      <c r="F34">
        <v>19</v>
      </c>
      <c r="G34">
        <v>20</v>
      </c>
    </row>
    <row r="35" spans="1:7" x14ac:dyDescent="0.35">
      <c r="A35">
        <v>34</v>
      </c>
      <c r="B35">
        <v>0.34849999999999998</v>
      </c>
      <c r="C35">
        <v>0.81</v>
      </c>
      <c r="D35">
        <v>0.22389999999999999</v>
      </c>
      <c r="E35">
        <v>7</v>
      </c>
      <c r="F35">
        <v>46</v>
      </c>
      <c r="G35">
        <v>53</v>
      </c>
    </row>
    <row r="36" spans="1:7" x14ac:dyDescent="0.35">
      <c r="A36">
        <v>35</v>
      </c>
      <c r="B36">
        <v>0.33329999999999999</v>
      </c>
      <c r="C36">
        <v>0.71</v>
      </c>
      <c r="D36">
        <v>0.25369999999999998</v>
      </c>
      <c r="E36">
        <v>16</v>
      </c>
      <c r="F36">
        <v>54</v>
      </c>
      <c r="G36">
        <v>70</v>
      </c>
    </row>
    <row r="37" spans="1:7" x14ac:dyDescent="0.35">
      <c r="A37">
        <v>36</v>
      </c>
      <c r="B37">
        <v>0.33329999999999999</v>
      </c>
      <c r="C37">
        <v>0.66</v>
      </c>
      <c r="D37">
        <v>0.29849999999999999</v>
      </c>
      <c r="E37">
        <v>20</v>
      </c>
      <c r="F37">
        <v>73</v>
      </c>
      <c r="G37">
        <v>93</v>
      </c>
    </row>
    <row r="38" spans="1:7" x14ac:dyDescent="0.35">
      <c r="A38">
        <v>37</v>
      </c>
      <c r="B38">
        <v>0.34849999999999998</v>
      </c>
      <c r="C38">
        <v>0.66</v>
      </c>
      <c r="D38">
        <v>0.1343</v>
      </c>
      <c r="E38">
        <v>11</v>
      </c>
      <c r="F38">
        <v>64</v>
      </c>
      <c r="G38">
        <v>75</v>
      </c>
    </row>
    <row r="39" spans="1:7" x14ac:dyDescent="0.35">
      <c r="A39">
        <v>38</v>
      </c>
      <c r="C39">
        <v>0.76</v>
      </c>
      <c r="D39">
        <v>0.19400000000000001</v>
      </c>
      <c r="E39">
        <v>4</v>
      </c>
      <c r="F39">
        <v>55</v>
      </c>
      <c r="G39">
        <v>59</v>
      </c>
    </row>
    <row r="40" spans="1:7" x14ac:dyDescent="0.35">
      <c r="A40">
        <v>39</v>
      </c>
      <c r="B40">
        <v>0.33329999999999999</v>
      </c>
      <c r="C40">
        <v>0.81</v>
      </c>
      <c r="D40">
        <v>0.16420000000000001</v>
      </c>
      <c r="E40">
        <v>19</v>
      </c>
      <c r="F40">
        <v>55</v>
      </c>
      <c r="G40">
        <v>74</v>
      </c>
    </row>
    <row r="41" spans="1:7" x14ac:dyDescent="0.35">
      <c r="A41">
        <v>40</v>
      </c>
      <c r="B41">
        <v>0.33329999999999999</v>
      </c>
      <c r="C41">
        <v>0.71</v>
      </c>
      <c r="D41">
        <v>0.16420000000000001</v>
      </c>
      <c r="E41">
        <v>9</v>
      </c>
      <c r="F41">
        <v>67</v>
      </c>
      <c r="G41">
        <v>76</v>
      </c>
    </row>
    <row r="42" spans="1:7" x14ac:dyDescent="0.35">
      <c r="A42">
        <v>41</v>
      </c>
      <c r="B42">
        <v>0.33329999999999999</v>
      </c>
      <c r="C42">
        <v>0.56999999999999995</v>
      </c>
      <c r="D42">
        <v>0.19400000000000001</v>
      </c>
      <c r="E42">
        <v>7</v>
      </c>
      <c r="F42">
        <v>58</v>
      </c>
      <c r="G42">
        <v>65</v>
      </c>
    </row>
    <row r="43" spans="1:7" x14ac:dyDescent="0.35">
      <c r="A43">
        <v>42</v>
      </c>
      <c r="B43">
        <v>0.33329999999999999</v>
      </c>
      <c r="C43">
        <v>0.46</v>
      </c>
      <c r="D43">
        <v>0.32840000000000003</v>
      </c>
      <c r="E43">
        <v>10</v>
      </c>
      <c r="F43">
        <v>43</v>
      </c>
      <c r="G43">
        <v>53</v>
      </c>
    </row>
    <row r="44" spans="1:7" x14ac:dyDescent="0.35">
      <c r="A44">
        <v>43</v>
      </c>
      <c r="B44">
        <v>0.28789999999999999</v>
      </c>
      <c r="C44">
        <v>0.42</v>
      </c>
      <c r="D44">
        <v>0.44779999999999998</v>
      </c>
      <c r="E44">
        <v>1</v>
      </c>
      <c r="F44">
        <v>29</v>
      </c>
      <c r="G44">
        <v>30</v>
      </c>
    </row>
    <row r="45" spans="1:7" x14ac:dyDescent="0.35">
      <c r="A45">
        <v>44</v>
      </c>
      <c r="C45">
        <v>0.39</v>
      </c>
      <c r="D45">
        <v>0.35820000000000002</v>
      </c>
      <c r="E45">
        <v>5</v>
      </c>
      <c r="F45">
        <v>17</v>
      </c>
      <c r="G45">
        <v>22</v>
      </c>
    </row>
    <row r="46" spans="1:7" x14ac:dyDescent="0.35">
      <c r="A46">
        <v>45</v>
      </c>
      <c r="B46">
        <v>0.2273</v>
      </c>
      <c r="C46">
        <v>0.44</v>
      </c>
      <c r="D46">
        <v>0.32840000000000003</v>
      </c>
      <c r="E46">
        <v>11</v>
      </c>
      <c r="F46">
        <v>20</v>
      </c>
      <c r="G46">
        <v>31</v>
      </c>
    </row>
    <row r="47" spans="1:7" x14ac:dyDescent="0.35">
      <c r="A47">
        <v>46</v>
      </c>
      <c r="B47">
        <v>0.21210000000000001</v>
      </c>
      <c r="C47">
        <v>0.44</v>
      </c>
      <c r="D47">
        <v>0.29849999999999999</v>
      </c>
      <c r="E47">
        <v>0</v>
      </c>
      <c r="F47">
        <v>9</v>
      </c>
      <c r="G47">
        <v>9</v>
      </c>
    </row>
    <row r="48" spans="1:7" x14ac:dyDescent="0.35">
      <c r="A48">
        <v>47</v>
      </c>
      <c r="B48">
        <v>0.2273</v>
      </c>
      <c r="C48">
        <v>0.47</v>
      </c>
      <c r="D48">
        <v>0.16420000000000001</v>
      </c>
      <c r="E48">
        <v>0</v>
      </c>
      <c r="F48">
        <v>8</v>
      </c>
      <c r="G48">
        <v>8</v>
      </c>
    </row>
    <row r="49" spans="1:7" x14ac:dyDescent="0.35">
      <c r="A49">
        <v>48</v>
      </c>
      <c r="B49">
        <v>0.19700000000000001</v>
      </c>
      <c r="C49">
        <v>0.44</v>
      </c>
      <c r="D49">
        <v>0.35820000000000002</v>
      </c>
      <c r="E49">
        <v>0</v>
      </c>
      <c r="F49">
        <v>5</v>
      </c>
      <c r="G49">
        <v>5</v>
      </c>
    </row>
    <row r="50" spans="1:7" x14ac:dyDescent="0.35">
      <c r="A50">
        <v>49</v>
      </c>
      <c r="C50">
        <v>0.44</v>
      </c>
      <c r="D50">
        <v>0.41789999999999999</v>
      </c>
      <c r="E50">
        <v>0</v>
      </c>
      <c r="F50">
        <v>2</v>
      </c>
      <c r="G50">
        <v>2</v>
      </c>
    </row>
    <row r="51" spans="1:7" x14ac:dyDescent="0.35">
      <c r="A51">
        <v>50</v>
      </c>
      <c r="B51">
        <v>0.13639999999999999</v>
      </c>
      <c r="C51">
        <v>0.47</v>
      </c>
      <c r="D51">
        <v>0.3881</v>
      </c>
      <c r="E51">
        <v>0</v>
      </c>
      <c r="F51">
        <v>1</v>
      </c>
      <c r="G51">
        <v>1</v>
      </c>
    </row>
    <row r="52" spans="1:7" x14ac:dyDescent="0.35">
      <c r="A52">
        <v>51</v>
      </c>
      <c r="B52">
        <v>0.13639999999999999</v>
      </c>
      <c r="C52">
        <v>0.47</v>
      </c>
      <c r="D52">
        <v>0.28360000000000002</v>
      </c>
      <c r="E52">
        <v>0</v>
      </c>
      <c r="F52">
        <v>3</v>
      </c>
      <c r="G52">
        <v>3</v>
      </c>
    </row>
    <row r="53" spans="1:7" x14ac:dyDescent="0.35">
      <c r="A53">
        <v>52</v>
      </c>
      <c r="B53">
        <v>0.1061</v>
      </c>
      <c r="C53">
        <v>0.5</v>
      </c>
      <c r="D53">
        <v>0.3881</v>
      </c>
      <c r="E53">
        <v>0</v>
      </c>
      <c r="F53">
        <v>30</v>
      </c>
      <c r="G53">
        <v>30</v>
      </c>
    </row>
    <row r="54" spans="1:7" x14ac:dyDescent="0.35">
      <c r="A54">
        <v>53</v>
      </c>
      <c r="B54">
        <v>0.13639999999999999</v>
      </c>
      <c r="C54">
        <v>0.5</v>
      </c>
      <c r="D54">
        <v>0.19400000000000001</v>
      </c>
      <c r="E54">
        <v>1</v>
      </c>
      <c r="F54">
        <v>63</v>
      </c>
      <c r="G54">
        <v>64</v>
      </c>
    </row>
    <row r="55" spans="1:7" x14ac:dyDescent="0.35">
      <c r="A55">
        <v>54</v>
      </c>
      <c r="B55">
        <v>0.1212</v>
      </c>
      <c r="C55">
        <v>0.5</v>
      </c>
      <c r="D55">
        <v>0.28360000000000002</v>
      </c>
      <c r="E55">
        <v>1</v>
      </c>
      <c r="F55">
        <v>153</v>
      </c>
      <c r="G55">
        <v>154</v>
      </c>
    </row>
    <row r="56" spans="1:7" x14ac:dyDescent="0.35">
      <c r="A56">
        <v>55</v>
      </c>
      <c r="B56">
        <v>0.13639999999999999</v>
      </c>
      <c r="C56">
        <v>0.43</v>
      </c>
      <c r="D56">
        <v>0.3881</v>
      </c>
      <c r="E56">
        <v>7</v>
      </c>
      <c r="F56">
        <v>81</v>
      </c>
      <c r="G56">
        <v>88</v>
      </c>
    </row>
    <row r="57" spans="1:7" x14ac:dyDescent="0.35">
      <c r="A57">
        <v>56</v>
      </c>
      <c r="B57">
        <v>0.16669999999999999</v>
      </c>
      <c r="C57">
        <v>0.43</v>
      </c>
      <c r="D57">
        <v>0.25369999999999998</v>
      </c>
      <c r="E57">
        <v>11</v>
      </c>
      <c r="F57">
        <v>33</v>
      </c>
      <c r="G57">
        <v>44</v>
      </c>
    </row>
    <row r="58" spans="1:7" x14ac:dyDescent="0.35">
      <c r="A58">
        <v>57</v>
      </c>
      <c r="B58">
        <v>0.18179999999999999</v>
      </c>
      <c r="C58">
        <v>0.4</v>
      </c>
      <c r="D58">
        <v>0.32840000000000003</v>
      </c>
      <c r="E58">
        <v>10</v>
      </c>
      <c r="F58">
        <v>41</v>
      </c>
      <c r="G58">
        <v>51</v>
      </c>
    </row>
    <row r="59" spans="1:7" x14ac:dyDescent="0.35">
      <c r="A59">
        <v>58</v>
      </c>
      <c r="B59">
        <v>0.21210000000000001</v>
      </c>
      <c r="C59">
        <v>0.35</v>
      </c>
      <c r="D59">
        <v>0.29849999999999999</v>
      </c>
      <c r="E59">
        <v>13</v>
      </c>
      <c r="F59">
        <v>48</v>
      </c>
      <c r="G59">
        <v>61</v>
      </c>
    </row>
    <row r="60" spans="1:7" x14ac:dyDescent="0.35">
      <c r="A60">
        <v>59</v>
      </c>
      <c r="C60">
        <v>0.35</v>
      </c>
      <c r="D60">
        <v>0.28360000000000002</v>
      </c>
      <c r="E60">
        <v>8</v>
      </c>
      <c r="F60">
        <v>53</v>
      </c>
      <c r="G60">
        <v>61</v>
      </c>
    </row>
    <row r="61" spans="1:7" x14ac:dyDescent="0.35">
      <c r="A61">
        <v>60</v>
      </c>
      <c r="B61">
        <v>0.2424</v>
      </c>
      <c r="C61">
        <v>0.3</v>
      </c>
      <c r="D61">
        <v>0.28360000000000002</v>
      </c>
      <c r="E61">
        <v>11</v>
      </c>
      <c r="F61">
        <v>66</v>
      </c>
      <c r="G61">
        <v>77</v>
      </c>
    </row>
    <row r="62" spans="1:7" x14ac:dyDescent="0.35">
      <c r="A62">
        <v>61</v>
      </c>
      <c r="B62">
        <v>0.2424</v>
      </c>
      <c r="C62">
        <v>0.3</v>
      </c>
      <c r="D62">
        <v>0.25369999999999998</v>
      </c>
      <c r="E62">
        <v>14</v>
      </c>
      <c r="F62">
        <v>58</v>
      </c>
      <c r="G62">
        <v>72</v>
      </c>
    </row>
    <row r="63" spans="1:7" x14ac:dyDescent="0.35">
      <c r="A63">
        <v>62</v>
      </c>
      <c r="B63">
        <v>0.2424</v>
      </c>
      <c r="C63">
        <v>0.3</v>
      </c>
      <c r="D63">
        <v>0.25369999999999998</v>
      </c>
      <c r="E63">
        <v>9</v>
      </c>
      <c r="F63">
        <v>67</v>
      </c>
      <c r="G63">
        <v>76</v>
      </c>
    </row>
    <row r="64" spans="1:7" x14ac:dyDescent="0.35">
      <c r="A64">
        <v>63</v>
      </c>
      <c r="B64">
        <v>0.2273</v>
      </c>
      <c r="C64">
        <v>0.3</v>
      </c>
      <c r="D64">
        <v>0.22389999999999999</v>
      </c>
      <c r="E64">
        <v>11</v>
      </c>
      <c r="F64">
        <v>146</v>
      </c>
      <c r="G64">
        <v>157</v>
      </c>
    </row>
    <row r="65" spans="1:7" x14ac:dyDescent="0.35">
      <c r="A65">
        <v>64</v>
      </c>
      <c r="B65">
        <v>0.2576</v>
      </c>
      <c r="C65">
        <v>0.32</v>
      </c>
      <c r="D65">
        <v>0.1045</v>
      </c>
      <c r="E65">
        <v>9</v>
      </c>
      <c r="F65">
        <v>148</v>
      </c>
      <c r="G65">
        <v>157</v>
      </c>
    </row>
    <row r="66" spans="1:7" x14ac:dyDescent="0.35">
      <c r="A66">
        <v>65</v>
      </c>
      <c r="B66">
        <v>0.2576</v>
      </c>
      <c r="C66">
        <v>0.47</v>
      </c>
      <c r="D66">
        <v>0</v>
      </c>
      <c r="E66">
        <v>8</v>
      </c>
      <c r="F66">
        <v>102</v>
      </c>
      <c r="G66">
        <v>110</v>
      </c>
    </row>
    <row r="67" spans="1:7" x14ac:dyDescent="0.35">
      <c r="A67">
        <v>66</v>
      </c>
      <c r="C67">
        <v>0.47</v>
      </c>
      <c r="D67">
        <v>0.1045</v>
      </c>
      <c r="E67">
        <v>3</v>
      </c>
      <c r="F67">
        <v>49</v>
      </c>
      <c r="G67">
        <v>52</v>
      </c>
    </row>
    <row r="68" spans="1:7" x14ac:dyDescent="0.35">
      <c r="A68">
        <v>67</v>
      </c>
      <c r="B68">
        <v>0.19700000000000001</v>
      </c>
      <c r="C68">
        <v>0.64</v>
      </c>
      <c r="D68">
        <v>0.1343</v>
      </c>
      <c r="E68">
        <v>3</v>
      </c>
      <c r="F68">
        <v>49</v>
      </c>
      <c r="G68">
        <v>52</v>
      </c>
    </row>
    <row r="69" spans="1:7" x14ac:dyDescent="0.35">
      <c r="A69">
        <v>68</v>
      </c>
      <c r="B69">
        <v>0.1515</v>
      </c>
      <c r="C69">
        <v>0.69</v>
      </c>
      <c r="D69">
        <v>0.1343</v>
      </c>
      <c r="E69">
        <v>0</v>
      </c>
      <c r="F69">
        <v>20</v>
      </c>
      <c r="G69">
        <v>20</v>
      </c>
    </row>
    <row r="70" spans="1:7" x14ac:dyDescent="0.35">
      <c r="A70">
        <v>69</v>
      </c>
      <c r="B70">
        <v>0.21210000000000001</v>
      </c>
      <c r="C70">
        <v>0.55000000000000004</v>
      </c>
      <c r="D70">
        <v>0.1045</v>
      </c>
      <c r="E70">
        <v>1</v>
      </c>
      <c r="F70">
        <v>11</v>
      </c>
      <c r="G70">
        <v>12</v>
      </c>
    </row>
    <row r="71" spans="1:7" x14ac:dyDescent="0.35">
      <c r="A71">
        <v>70</v>
      </c>
      <c r="C71">
        <v>0.55000000000000004</v>
      </c>
      <c r="D71">
        <v>0.1045</v>
      </c>
      <c r="E71">
        <v>0</v>
      </c>
      <c r="F71">
        <v>5</v>
      </c>
      <c r="G71">
        <v>5</v>
      </c>
    </row>
    <row r="72" spans="1:7" x14ac:dyDescent="0.35">
      <c r="A72">
        <v>71</v>
      </c>
      <c r="B72">
        <v>0.18179999999999999</v>
      </c>
      <c r="C72">
        <v>0.59</v>
      </c>
      <c r="D72">
        <v>0.1045</v>
      </c>
      <c r="E72">
        <v>0</v>
      </c>
      <c r="F72">
        <v>2</v>
      </c>
      <c r="G72">
        <v>2</v>
      </c>
    </row>
    <row r="73" spans="1:7" x14ac:dyDescent="0.35">
      <c r="A73">
        <v>72</v>
      </c>
      <c r="B73">
        <v>0.1515</v>
      </c>
      <c r="C73">
        <v>0.63</v>
      </c>
      <c r="D73">
        <v>0.1343</v>
      </c>
      <c r="E73">
        <v>0</v>
      </c>
      <c r="F73">
        <v>1</v>
      </c>
      <c r="G73">
        <v>1</v>
      </c>
    </row>
    <row r="74" spans="1:7" x14ac:dyDescent="0.35">
      <c r="A74">
        <v>73</v>
      </c>
      <c r="B74">
        <v>0.18179999999999999</v>
      </c>
      <c r="C74">
        <v>0.63</v>
      </c>
      <c r="D74">
        <v>8.9599999999999999E-2</v>
      </c>
      <c r="E74">
        <v>0</v>
      </c>
      <c r="F74">
        <v>2</v>
      </c>
      <c r="G74">
        <v>2</v>
      </c>
    </row>
    <row r="75" spans="1:7" x14ac:dyDescent="0.35">
      <c r="A75">
        <v>74</v>
      </c>
      <c r="B75">
        <v>0.1515</v>
      </c>
      <c r="C75">
        <v>0.68</v>
      </c>
      <c r="D75">
        <v>0.1045</v>
      </c>
      <c r="E75">
        <v>0</v>
      </c>
      <c r="F75">
        <v>4</v>
      </c>
      <c r="G75">
        <v>4</v>
      </c>
    </row>
    <row r="76" spans="1:7" x14ac:dyDescent="0.35">
      <c r="A76">
        <v>75</v>
      </c>
      <c r="B76">
        <v>0.1515</v>
      </c>
      <c r="C76">
        <v>0.74</v>
      </c>
      <c r="D76">
        <v>0.1045</v>
      </c>
      <c r="E76">
        <v>0</v>
      </c>
      <c r="F76">
        <v>36</v>
      </c>
      <c r="G76">
        <v>36</v>
      </c>
    </row>
    <row r="77" spans="1:7" x14ac:dyDescent="0.35">
      <c r="A77">
        <v>76</v>
      </c>
      <c r="B77">
        <v>0.1515</v>
      </c>
      <c r="C77">
        <v>0.74</v>
      </c>
      <c r="D77">
        <v>0.1343</v>
      </c>
      <c r="E77">
        <v>2</v>
      </c>
      <c r="F77">
        <v>92</v>
      </c>
      <c r="G77">
        <v>94</v>
      </c>
    </row>
    <row r="78" spans="1:7" x14ac:dyDescent="0.35">
      <c r="A78">
        <v>77</v>
      </c>
      <c r="B78">
        <v>0.1515</v>
      </c>
      <c r="C78">
        <v>0.69</v>
      </c>
      <c r="D78">
        <v>0.16420000000000001</v>
      </c>
      <c r="E78">
        <v>2</v>
      </c>
      <c r="F78">
        <v>177</v>
      </c>
      <c r="G78">
        <v>179</v>
      </c>
    </row>
    <row r="79" spans="1:7" x14ac:dyDescent="0.35">
      <c r="A79">
        <v>78</v>
      </c>
      <c r="B79">
        <v>0.1515</v>
      </c>
      <c r="C79">
        <v>0.64</v>
      </c>
      <c r="D79">
        <v>0.22389999999999999</v>
      </c>
      <c r="E79">
        <v>2</v>
      </c>
      <c r="F79">
        <v>98</v>
      </c>
      <c r="G79">
        <v>100</v>
      </c>
    </row>
    <row r="80" spans="1:7" x14ac:dyDescent="0.35">
      <c r="A80">
        <v>79</v>
      </c>
      <c r="B80">
        <v>0.13639999999999999</v>
      </c>
      <c r="C80">
        <v>0.69</v>
      </c>
      <c r="D80">
        <v>0.32840000000000003</v>
      </c>
      <c r="E80">
        <v>5</v>
      </c>
      <c r="F80">
        <v>37</v>
      </c>
      <c r="G80">
        <v>42</v>
      </c>
    </row>
    <row r="81" spans="1:7" x14ac:dyDescent="0.35">
      <c r="A81">
        <v>80</v>
      </c>
      <c r="B81">
        <v>0.21210000000000001</v>
      </c>
      <c r="C81">
        <v>0.51</v>
      </c>
      <c r="D81">
        <v>0.29849999999999999</v>
      </c>
      <c r="E81">
        <v>7</v>
      </c>
      <c r="F81">
        <v>50</v>
      </c>
      <c r="G81">
        <v>57</v>
      </c>
    </row>
    <row r="82" spans="1:7" x14ac:dyDescent="0.35">
      <c r="A82">
        <v>81</v>
      </c>
      <c r="B82">
        <v>0.2273</v>
      </c>
      <c r="C82">
        <v>0.51</v>
      </c>
      <c r="D82">
        <v>0.16420000000000001</v>
      </c>
      <c r="E82">
        <v>12</v>
      </c>
      <c r="F82">
        <v>66</v>
      </c>
      <c r="G82">
        <v>78</v>
      </c>
    </row>
    <row r="83" spans="1:7" x14ac:dyDescent="0.35">
      <c r="A83">
        <v>82</v>
      </c>
      <c r="B83">
        <v>0.2273</v>
      </c>
      <c r="C83">
        <v>0.56000000000000005</v>
      </c>
      <c r="D83">
        <v>0.19400000000000001</v>
      </c>
      <c r="E83">
        <v>18</v>
      </c>
      <c r="F83">
        <v>79</v>
      </c>
      <c r="G83">
        <v>97</v>
      </c>
    </row>
    <row r="84" spans="1:7" x14ac:dyDescent="0.35">
      <c r="A84">
        <v>83</v>
      </c>
      <c r="B84">
        <v>0.2576</v>
      </c>
      <c r="C84">
        <v>0.52</v>
      </c>
      <c r="D84">
        <v>0.22389999999999999</v>
      </c>
      <c r="E84">
        <v>9</v>
      </c>
      <c r="F84">
        <v>54</v>
      </c>
      <c r="G84">
        <v>63</v>
      </c>
    </row>
    <row r="85" spans="1:7" x14ac:dyDescent="0.35">
      <c r="A85">
        <v>84</v>
      </c>
      <c r="B85">
        <v>0.2727</v>
      </c>
      <c r="C85">
        <v>0.52</v>
      </c>
      <c r="D85">
        <v>0.25369999999999998</v>
      </c>
      <c r="E85">
        <v>17</v>
      </c>
      <c r="F85">
        <v>48</v>
      </c>
      <c r="G85">
        <v>65</v>
      </c>
    </row>
    <row r="86" spans="1:7" x14ac:dyDescent="0.35">
      <c r="A86">
        <v>85</v>
      </c>
      <c r="B86">
        <v>0.28789999999999999</v>
      </c>
      <c r="C86">
        <v>0.49</v>
      </c>
      <c r="D86">
        <v>0.25369999999999998</v>
      </c>
      <c r="E86">
        <v>15</v>
      </c>
      <c r="F86">
        <v>68</v>
      </c>
      <c r="G86">
        <v>83</v>
      </c>
    </row>
    <row r="87" spans="1:7" x14ac:dyDescent="0.35">
      <c r="A87">
        <v>86</v>
      </c>
      <c r="B87">
        <v>0.2727</v>
      </c>
      <c r="C87">
        <v>0.48</v>
      </c>
      <c r="D87">
        <v>0.22389999999999999</v>
      </c>
      <c r="E87">
        <v>10</v>
      </c>
      <c r="F87">
        <v>202</v>
      </c>
      <c r="G87">
        <v>212</v>
      </c>
    </row>
    <row r="88" spans="1:7" x14ac:dyDescent="0.35">
      <c r="A88">
        <v>87</v>
      </c>
      <c r="B88">
        <v>0.2576</v>
      </c>
      <c r="C88">
        <v>0.48</v>
      </c>
      <c r="D88">
        <v>0.19400000000000001</v>
      </c>
      <c r="E88">
        <v>3</v>
      </c>
      <c r="F88">
        <v>179</v>
      </c>
      <c r="G88">
        <v>182</v>
      </c>
    </row>
    <row r="89" spans="1:7" x14ac:dyDescent="0.35">
      <c r="A89">
        <v>88</v>
      </c>
      <c r="B89">
        <v>0.2576</v>
      </c>
      <c r="C89">
        <v>0.48</v>
      </c>
      <c r="D89">
        <v>0.1045</v>
      </c>
      <c r="E89">
        <v>2</v>
      </c>
      <c r="F89">
        <v>110</v>
      </c>
      <c r="G89">
        <v>112</v>
      </c>
    </row>
    <row r="90" spans="1:7" x14ac:dyDescent="0.35">
      <c r="A90">
        <v>89</v>
      </c>
      <c r="B90">
        <v>0.2576</v>
      </c>
      <c r="C90">
        <v>0.48</v>
      </c>
      <c r="D90">
        <v>0.1045</v>
      </c>
      <c r="E90">
        <v>1</v>
      </c>
      <c r="F90">
        <v>53</v>
      </c>
      <c r="G90">
        <v>54</v>
      </c>
    </row>
    <row r="91" spans="1:7" x14ac:dyDescent="0.35">
      <c r="A91">
        <v>90</v>
      </c>
      <c r="B91">
        <v>0.2727</v>
      </c>
      <c r="C91">
        <v>0.64</v>
      </c>
      <c r="D91">
        <v>0</v>
      </c>
      <c r="E91">
        <v>0</v>
      </c>
      <c r="F91">
        <v>48</v>
      </c>
      <c r="G91">
        <v>48</v>
      </c>
    </row>
    <row r="92" spans="1:7" x14ac:dyDescent="0.35">
      <c r="A92">
        <v>91</v>
      </c>
      <c r="B92">
        <v>0.2576</v>
      </c>
      <c r="C92">
        <v>0.64</v>
      </c>
      <c r="D92">
        <v>8.9599999999999999E-2</v>
      </c>
      <c r="E92">
        <v>1</v>
      </c>
      <c r="F92">
        <v>34</v>
      </c>
      <c r="G92">
        <v>35</v>
      </c>
    </row>
    <row r="93" spans="1:7" x14ac:dyDescent="0.35">
      <c r="A93">
        <v>92</v>
      </c>
      <c r="B93">
        <v>0.2273</v>
      </c>
      <c r="C93">
        <v>0.69</v>
      </c>
      <c r="D93">
        <v>8.9599999999999999E-2</v>
      </c>
      <c r="E93">
        <v>2</v>
      </c>
      <c r="F93">
        <v>9</v>
      </c>
      <c r="G93">
        <v>11</v>
      </c>
    </row>
    <row r="94" spans="1:7" x14ac:dyDescent="0.35">
      <c r="A94">
        <v>93</v>
      </c>
      <c r="B94">
        <v>0.2576</v>
      </c>
      <c r="C94">
        <v>0.64</v>
      </c>
      <c r="D94">
        <v>0</v>
      </c>
      <c r="E94">
        <v>0</v>
      </c>
      <c r="F94">
        <v>6</v>
      </c>
      <c r="G94">
        <v>6</v>
      </c>
    </row>
    <row r="95" spans="1:7" x14ac:dyDescent="0.35">
      <c r="A95">
        <v>94</v>
      </c>
      <c r="B95">
        <v>0.19700000000000001</v>
      </c>
      <c r="C95">
        <v>0.74</v>
      </c>
      <c r="D95">
        <v>8.9599999999999999E-2</v>
      </c>
      <c r="E95">
        <v>0</v>
      </c>
      <c r="F95">
        <v>6</v>
      </c>
      <c r="G95">
        <v>6</v>
      </c>
    </row>
    <row r="96" spans="1:7" x14ac:dyDescent="0.35">
      <c r="A96">
        <v>95</v>
      </c>
      <c r="B96">
        <v>0.19700000000000001</v>
      </c>
      <c r="C96">
        <v>0.74</v>
      </c>
      <c r="D96">
        <v>8.9599999999999999E-2</v>
      </c>
      <c r="E96">
        <v>0</v>
      </c>
      <c r="F96">
        <v>2</v>
      </c>
      <c r="G96">
        <v>2</v>
      </c>
    </row>
    <row r="97" spans="1:7" x14ac:dyDescent="0.35">
      <c r="A97">
        <v>96</v>
      </c>
      <c r="B97">
        <v>0.2273</v>
      </c>
      <c r="C97">
        <v>0.48</v>
      </c>
      <c r="D97">
        <v>0.22389999999999999</v>
      </c>
      <c r="E97">
        <v>0</v>
      </c>
      <c r="F97">
        <v>2</v>
      </c>
      <c r="G97">
        <v>2</v>
      </c>
    </row>
    <row r="98" spans="1:7" x14ac:dyDescent="0.35">
      <c r="A98">
        <v>97</v>
      </c>
      <c r="B98">
        <v>0.2273</v>
      </c>
      <c r="C98">
        <v>0.47</v>
      </c>
      <c r="D98">
        <v>0.16420000000000001</v>
      </c>
      <c r="E98">
        <v>0</v>
      </c>
      <c r="F98">
        <v>3</v>
      </c>
      <c r="G98">
        <v>3</v>
      </c>
    </row>
    <row r="99" spans="1:7" x14ac:dyDescent="0.35">
      <c r="A99">
        <v>98</v>
      </c>
      <c r="B99">
        <v>0.19700000000000001</v>
      </c>
      <c r="C99">
        <v>0.47</v>
      </c>
      <c r="D99">
        <v>0.22389999999999999</v>
      </c>
      <c r="E99">
        <v>0</v>
      </c>
      <c r="F99">
        <v>33</v>
      </c>
      <c r="G99">
        <v>33</v>
      </c>
    </row>
    <row r="100" spans="1:7" x14ac:dyDescent="0.35">
      <c r="A100">
        <v>99</v>
      </c>
      <c r="B100">
        <v>0.18179999999999999</v>
      </c>
      <c r="C100">
        <v>0.43</v>
      </c>
      <c r="D100">
        <v>0.19400000000000001</v>
      </c>
      <c r="E100">
        <v>1</v>
      </c>
      <c r="F100">
        <v>87</v>
      </c>
      <c r="G100">
        <v>88</v>
      </c>
    </row>
    <row r="101" spans="1:7" x14ac:dyDescent="0.35">
      <c r="A101">
        <v>100</v>
      </c>
      <c r="B101">
        <v>0.18179999999999999</v>
      </c>
      <c r="C101">
        <v>0.4</v>
      </c>
      <c r="D101">
        <v>0.29849999999999999</v>
      </c>
      <c r="E101">
        <v>3</v>
      </c>
      <c r="F101">
        <v>192</v>
      </c>
      <c r="G101">
        <v>195</v>
      </c>
    </row>
    <row r="102" spans="1:7" x14ac:dyDescent="0.35">
      <c r="A102">
        <v>101</v>
      </c>
      <c r="B102">
        <v>0.19700000000000001</v>
      </c>
      <c r="C102">
        <v>0.37</v>
      </c>
      <c r="D102">
        <v>0.32840000000000003</v>
      </c>
      <c r="E102">
        <v>6</v>
      </c>
      <c r="F102">
        <v>109</v>
      </c>
      <c r="G102">
        <v>115</v>
      </c>
    </row>
    <row r="103" spans="1:7" x14ac:dyDescent="0.35">
      <c r="A103">
        <v>102</v>
      </c>
      <c r="B103">
        <v>0.19700000000000001</v>
      </c>
      <c r="C103">
        <v>0.37</v>
      </c>
      <c r="D103">
        <v>0.32840000000000003</v>
      </c>
      <c r="E103">
        <v>4</v>
      </c>
      <c r="F103">
        <v>53</v>
      </c>
      <c r="G103">
        <v>57</v>
      </c>
    </row>
    <row r="104" spans="1:7" x14ac:dyDescent="0.35">
      <c r="A104">
        <v>103</v>
      </c>
      <c r="B104">
        <v>0.2273</v>
      </c>
      <c r="C104">
        <v>0.33</v>
      </c>
      <c r="D104">
        <v>0.32840000000000003</v>
      </c>
      <c r="E104">
        <v>12</v>
      </c>
      <c r="F104">
        <v>34</v>
      </c>
      <c r="G104">
        <v>46</v>
      </c>
    </row>
    <row r="105" spans="1:7" x14ac:dyDescent="0.35">
      <c r="A105">
        <v>104</v>
      </c>
      <c r="B105">
        <v>0.2273</v>
      </c>
      <c r="C105">
        <v>0.33</v>
      </c>
      <c r="D105">
        <v>0.32840000000000003</v>
      </c>
      <c r="E105">
        <v>5</v>
      </c>
      <c r="F105">
        <v>74</v>
      </c>
      <c r="G105">
        <v>79</v>
      </c>
    </row>
    <row r="106" spans="1:7" x14ac:dyDescent="0.35">
      <c r="A106">
        <v>105</v>
      </c>
      <c r="B106">
        <v>0.2576</v>
      </c>
      <c r="C106">
        <v>0.3</v>
      </c>
      <c r="D106">
        <v>0.29849999999999999</v>
      </c>
      <c r="E106">
        <v>6</v>
      </c>
      <c r="F106">
        <v>65</v>
      </c>
      <c r="G106">
        <v>71</v>
      </c>
    </row>
    <row r="107" spans="1:7" x14ac:dyDescent="0.35">
      <c r="A107">
        <v>106</v>
      </c>
      <c r="B107">
        <v>0.28789999999999999</v>
      </c>
      <c r="C107">
        <v>0.28000000000000003</v>
      </c>
      <c r="D107">
        <v>0.19400000000000001</v>
      </c>
      <c r="E107">
        <v>10</v>
      </c>
      <c r="F107">
        <v>52</v>
      </c>
      <c r="G107">
        <v>62</v>
      </c>
    </row>
    <row r="108" spans="1:7" x14ac:dyDescent="0.35">
      <c r="A108">
        <v>107</v>
      </c>
      <c r="B108">
        <v>0.28789999999999999</v>
      </c>
      <c r="C108">
        <v>0.28000000000000003</v>
      </c>
      <c r="D108">
        <v>0.19400000000000001</v>
      </c>
      <c r="E108">
        <v>7</v>
      </c>
      <c r="F108">
        <v>55</v>
      </c>
      <c r="G108">
        <v>62</v>
      </c>
    </row>
    <row r="109" spans="1:7" x14ac:dyDescent="0.35">
      <c r="A109">
        <v>108</v>
      </c>
      <c r="B109">
        <v>0.31819999999999998</v>
      </c>
      <c r="C109">
        <v>0.28000000000000003</v>
      </c>
      <c r="D109">
        <v>8.9599999999999999E-2</v>
      </c>
      <c r="E109">
        <v>4</v>
      </c>
      <c r="F109">
        <v>85</v>
      </c>
      <c r="G109">
        <v>89</v>
      </c>
    </row>
    <row r="110" spans="1:7" x14ac:dyDescent="0.35">
      <c r="A110">
        <v>109</v>
      </c>
      <c r="B110">
        <v>0.2273</v>
      </c>
      <c r="C110">
        <v>0.38</v>
      </c>
      <c r="D110">
        <v>0.19400000000000001</v>
      </c>
      <c r="E110">
        <v>4</v>
      </c>
      <c r="F110">
        <v>186</v>
      </c>
      <c r="G110">
        <v>190</v>
      </c>
    </row>
    <row r="111" spans="1:7" x14ac:dyDescent="0.35">
      <c r="A111">
        <v>110</v>
      </c>
      <c r="B111">
        <v>0.2424</v>
      </c>
      <c r="C111">
        <v>0.38</v>
      </c>
      <c r="D111">
        <v>0.1343</v>
      </c>
      <c r="E111">
        <v>3</v>
      </c>
      <c r="F111">
        <v>166</v>
      </c>
      <c r="G111">
        <v>169</v>
      </c>
    </row>
    <row r="112" spans="1:7" x14ac:dyDescent="0.35">
      <c r="A112">
        <v>111</v>
      </c>
      <c r="B112">
        <v>0.2576</v>
      </c>
      <c r="C112">
        <v>0.38</v>
      </c>
      <c r="D112">
        <v>0.1045</v>
      </c>
      <c r="E112">
        <v>5</v>
      </c>
      <c r="F112">
        <v>127</v>
      </c>
      <c r="G112">
        <v>132</v>
      </c>
    </row>
    <row r="113" spans="1:7" x14ac:dyDescent="0.35">
      <c r="A113">
        <v>112</v>
      </c>
      <c r="B113">
        <v>0.2273</v>
      </c>
      <c r="C113">
        <v>0.47</v>
      </c>
      <c r="D113">
        <v>0.16420000000000001</v>
      </c>
      <c r="E113">
        <v>7</v>
      </c>
      <c r="F113">
        <v>82</v>
      </c>
      <c r="G113">
        <v>89</v>
      </c>
    </row>
    <row r="114" spans="1:7" x14ac:dyDescent="0.35">
      <c r="A114">
        <v>113</v>
      </c>
      <c r="B114">
        <v>0.19700000000000001</v>
      </c>
      <c r="C114">
        <v>0.51</v>
      </c>
      <c r="D114">
        <v>0.19400000000000001</v>
      </c>
      <c r="E114">
        <v>3</v>
      </c>
      <c r="F114">
        <v>40</v>
      </c>
      <c r="G114">
        <v>43</v>
      </c>
    </row>
    <row r="115" spans="1:7" x14ac:dyDescent="0.35">
      <c r="A115">
        <v>114</v>
      </c>
      <c r="B115">
        <v>0.19700000000000001</v>
      </c>
      <c r="C115">
        <v>0.55000000000000004</v>
      </c>
      <c r="D115">
        <v>0.1343</v>
      </c>
      <c r="E115">
        <v>1</v>
      </c>
      <c r="F115">
        <v>41</v>
      </c>
      <c r="G115">
        <v>42</v>
      </c>
    </row>
    <row r="116" spans="1:7" x14ac:dyDescent="0.35">
      <c r="A116">
        <v>115</v>
      </c>
      <c r="B116">
        <v>0.2576</v>
      </c>
      <c r="C116">
        <v>0.47</v>
      </c>
      <c r="D116">
        <v>0</v>
      </c>
      <c r="E116">
        <v>1</v>
      </c>
      <c r="F116">
        <v>18</v>
      </c>
      <c r="G116">
        <v>19</v>
      </c>
    </row>
    <row r="117" spans="1:7" x14ac:dyDescent="0.35">
      <c r="A117">
        <v>116</v>
      </c>
      <c r="B117">
        <v>0.2424</v>
      </c>
      <c r="C117">
        <v>0.55000000000000004</v>
      </c>
      <c r="D117">
        <v>0</v>
      </c>
      <c r="E117">
        <v>0</v>
      </c>
      <c r="F117">
        <v>11</v>
      </c>
      <c r="G117">
        <v>11</v>
      </c>
    </row>
    <row r="118" spans="1:7" x14ac:dyDescent="0.35">
      <c r="A118">
        <v>117</v>
      </c>
      <c r="B118">
        <v>0.2273</v>
      </c>
      <c r="C118">
        <v>0.64</v>
      </c>
      <c r="D118">
        <v>0</v>
      </c>
      <c r="E118">
        <v>0</v>
      </c>
      <c r="F118">
        <v>4</v>
      </c>
      <c r="G118">
        <v>4</v>
      </c>
    </row>
    <row r="119" spans="1:7" x14ac:dyDescent="0.35">
      <c r="A119">
        <v>118</v>
      </c>
      <c r="B119">
        <v>0.2273</v>
      </c>
      <c r="C119">
        <v>0.64</v>
      </c>
      <c r="D119">
        <v>0</v>
      </c>
      <c r="E119">
        <v>0</v>
      </c>
      <c r="F119">
        <v>2</v>
      </c>
      <c r="G119">
        <v>2</v>
      </c>
    </row>
    <row r="120" spans="1:7" x14ac:dyDescent="0.35">
      <c r="A120">
        <v>119</v>
      </c>
      <c r="B120">
        <v>0.19700000000000001</v>
      </c>
      <c r="C120">
        <v>0.64</v>
      </c>
      <c r="D120">
        <v>8.9599999999999999E-2</v>
      </c>
      <c r="E120">
        <v>0</v>
      </c>
      <c r="F120">
        <v>1</v>
      </c>
      <c r="G120">
        <v>1</v>
      </c>
    </row>
    <row r="121" spans="1:7" x14ac:dyDescent="0.35">
      <c r="A121">
        <v>120</v>
      </c>
      <c r="B121">
        <v>0.18179999999999999</v>
      </c>
      <c r="C121">
        <v>0.69</v>
      </c>
      <c r="D121">
        <v>8.9599999999999999E-2</v>
      </c>
      <c r="E121">
        <v>0</v>
      </c>
      <c r="F121">
        <v>4</v>
      </c>
      <c r="G121">
        <v>4</v>
      </c>
    </row>
    <row r="122" spans="1:7" x14ac:dyDescent="0.35">
      <c r="A122">
        <v>121</v>
      </c>
      <c r="B122">
        <v>0.16669999999999999</v>
      </c>
      <c r="C122">
        <v>0.63</v>
      </c>
      <c r="D122">
        <v>0.1045</v>
      </c>
      <c r="E122">
        <v>0</v>
      </c>
      <c r="F122">
        <v>36</v>
      </c>
      <c r="G122">
        <v>36</v>
      </c>
    </row>
    <row r="123" spans="1:7" x14ac:dyDescent="0.35">
      <c r="A123">
        <v>122</v>
      </c>
      <c r="B123">
        <v>0.2273</v>
      </c>
      <c r="C123">
        <v>0.59</v>
      </c>
      <c r="D123">
        <v>0</v>
      </c>
      <c r="E123">
        <v>0</v>
      </c>
      <c r="F123">
        <v>95</v>
      </c>
      <c r="G123">
        <v>95</v>
      </c>
    </row>
    <row r="124" spans="1:7" x14ac:dyDescent="0.35">
      <c r="A124">
        <v>123</v>
      </c>
      <c r="B124">
        <v>0.2273</v>
      </c>
      <c r="C124">
        <v>0.59</v>
      </c>
      <c r="D124">
        <v>0</v>
      </c>
      <c r="E124">
        <v>3</v>
      </c>
      <c r="F124">
        <v>216</v>
      </c>
      <c r="G124">
        <v>219</v>
      </c>
    </row>
    <row r="125" spans="1:7" x14ac:dyDescent="0.35">
      <c r="A125">
        <v>124</v>
      </c>
      <c r="B125">
        <v>0.2424</v>
      </c>
      <c r="C125">
        <v>0.51</v>
      </c>
      <c r="D125">
        <v>0</v>
      </c>
      <c r="E125">
        <v>6</v>
      </c>
      <c r="F125">
        <v>116</v>
      </c>
      <c r="G125">
        <v>122</v>
      </c>
    </row>
    <row r="126" spans="1:7" x14ac:dyDescent="0.35">
      <c r="A126">
        <v>125</v>
      </c>
      <c r="B126">
        <v>0.2576</v>
      </c>
      <c r="C126">
        <v>0.47</v>
      </c>
      <c r="D126">
        <v>0</v>
      </c>
      <c r="E126">
        <v>3</v>
      </c>
      <c r="F126">
        <v>42</v>
      </c>
      <c r="G126">
        <v>45</v>
      </c>
    </row>
    <row r="127" spans="1:7" x14ac:dyDescent="0.35">
      <c r="A127">
        <v>126</v>
      </c>
      <c r="B127">
        <v>0.2576</v>
      </c>
      <c r="C127">
        <v>0.44</v>
      </c>
      <c r="D127">
        <v>8.9599999999999999E-2</v>
      </c>
      <c r="E127">
        <v>2</v>
      </c>
      <c r="F127">
        <v>57</v>
      </c>
      <c r="G127">
        <v>59</v>
      </c>
    </row>
    <row r="128" spans="1:7" x14ac:dyDescent="0.35">
      <c r="A128">
        <v>127</v>
      </c>
      <c r="B128">
        <v>0.28789999999999999</v>
      </c>
      <c r="C128">
        <v>0.35</v>
      </c>
      <c r="D128">
        <v>0</v>
      </c>
      <c r="E128">
        <v>6</v>
      </c>
      <c r="F128">
        <v>78</v>
      </c>
      <c r="G128">
        <v>84</v>
      </c>
    </row>
    <row r="129" spans="1:7" x14ac:dyDescent="0.35">
      <c r="A129">
        <v>128</v>
      </c>
      <c r="B129">
        <v>0.2727</v>
      </c>
      <c r="C129">
        <v>0.35</v>
      </c>
      <c r="D129">
        <v>0.1045</v>
      </c>
      <c r="E129">
        <v>12</v>
      </c>
      <c r="F129">
        <v>55</v>
      </c>
      <c r="G129">
        <v>67</v>
      </c>
    </row>
    <row r="130" spans="1:7" x14ac:dyDescent="0.35">
      <c r="A130">
        <v>129</v>
      </c>
      <c r="B130">
        <v>0.2727</v>
      </c>
      <c r="C130">
        <v>0.36</v>
      </c>
      <c r="D130">
        <v>0.16420000000000001</v>
      </c>
      <c r="E130">
        <v>11</v>
      </c>
      <c r="F130">
        <v>59</v>
      </c>
      <c r="G130">
        <v>70</v>
      </c>
    </row>
    <row r="131" spans="1:7" x14ac:dyDescent="0.35">
      <c r="A131">
        <v>130</v>
      </c>
      <c r="B131">
        <v>0.2727</v>
      </c>
      <c r="C131">
        <v>0.36</v>
      </c>
      <c r="D131">
        <v>0</v>
      </c>
      <c r="E131">
        <v>8</v>
      </c>
      <c r="F131">
        <v>54</v>
      </c>
      <c r="G131">
        <v>62</v>
      </c>
    </row>
    <row r="132" spans="1:7" x14ac:dyDescent="0.35">
      <c r="A132">
        <v>131</v>
      </c>
      <c r="B132">
        <v>0.2576</v>
      </c>
      <c r="C132">
        <v>0.38</v>
      </c>
      <c r="D132">
        <v>0.16420000000000001</v>
      </c>
      <c r="E132">
        <v>12</v>
      </c>
      <c r="F132">
        <v>74</v>
      </c>
      <c r="G132">
        <v>86</v>
      </c>
    </row>
    <row r="133" spans="1:7" x14ac:dyDescent="0.35">
      <c r="A133">
        <v>132</v>
      </c>
      <c r="B133">
        <v>0.2273</v>
      </c>
      <c r="C133">
        <v>0.51</v>
      </c>
      <c r="D133">
        <v>0.16420000000000001</v>
      </c>
      <c r="E133">
        <v>9</v>
      </c>
      <c r="F133">
        <v>163</v>
      </c>
      <c r="G133">
        <v>172</v>
      </c>
    </row>
    <row r="134" spans="1:7" x14ac:dyDescent="0.35">
      <c r="A134">
        <v>133</v>
      </c>
      <c r="B134">
        <v>0.2273</v>
      </c>
      <c r="C134">
        <v>0.51</v>
      </c>
      <c r="D134">
        <v>0.1343</v>
      </c>
      <c r="E134">
        <v>5</v>
      </c>
      <c r="F134">
        <v>158</v>
      </c>
      <c r="G134">
        <v>163</v>
      </c>
    </row>
    <row r="135" spans="1:7" x14ac:dyDescent="0.35">
      <c r="A135">
        <v>134</v>
      </c>
      <c r="B135">
        <v>0.2576</v>
      </c>
      <c r="C135">
        <v>0.55000000000000004</v>
      </c>
      <c r="D135">
        <v>8.9599999999999999E-2</v>
      </c>
      <c r="E135">
        <v>3</v>
      </c>
      <c r="F135">
        <v>109</v>
      </c>
      <c r="G135">
        <v>112</v>
      </c>
    </row>
    <row r="136" spans="1:7" x14ac:dyDescent="0.35">
      <c r="A136">
        <v>135</v>
      </c>
      <c r="B136">
        <v>0.21210000000000001</v>
      </c>
      <c r="C136">
        <v>0.51</v>
      </c>
      <c r="D136">
        <v>0.16420000000000001</v>
      </c>
      <c r="E136">
        <v>3</v>
      </c>
      <c r="F136">
        <v>66</v>
      </c>
      <c r="G136">
        <v>69</v>
      </c>
    </row>
    <row r="137" spans="1:7" x14ac:dyDescent="0.35">
      <c r="A137">
        <v>136</v>
      </c>
      <c r="B137">
        <v>0.21210000000000001</v>
      </c>
      <c r="C137">
        <v>0.55000000000000004</v>
      </c>
      <c r="D137">
        <v>0.22389999999999999</v>
      </c>
      <c r="E137">
        <v>0</v>
      </c>
      <c r="F137">
        <v>48</v>
      </c>
      <c r="G137">
        <v>48</v>
      </c>
    </row>
    <row r="138" spans="1:7" x14ac:dyDescent="0.35">
      <c r="A138">
        <v>137</v>
      </c>
      <c r="B138">
        <v>0.21210000000000001</v>
      </c>
      <c r="C138">
        <v>0.51</v>
      </c>
      <c r="D138">
        <v>0.28360000000000002</v>
      </c>
      <c r="E138">
        <v>1</v>
      </c>
      <c r="F138">
        <v>51</v>
      </c>
      <c r="G138">
        <v>52</v>
      </c>
    </row>
    <row r="139" spans="1:7" x14ac:dyDescent="0.35">
      <c r="A139">
        <v>138</v>
      </c>
      <c r="B139">
        <v>0.19700000000000001</v>
      </c>
      <c r="C139">
        <v>0.59</v>
      </c>
      <c r="D139">
        <v>0.19400000000000001</v>
      </c>
      <c r="E139">
        <v>4</v>
      </c>
      <c r="F139">
        <v>19</v>
      </c>
      <c r="G139">
        <v>23</v>
      </c>
    </row>
    <row r="140" spans="1:7" x14ac:dyDescent="0.35">
      <c r="A140">
        <v>139</v>
      </c>
      <c r="B140">
        <v>0.19700000000000001</v>
      </c>
      <c r="C140">
        <v>0.64</v>
      </c>
      <c r="D140">
        <v>0.19400000000000001</v>
      </c>
      <c r="E140">
        <v>4</v>
      </c>
      <c r="F140">
        <v>13</v>
      </c>
      <c r="G140">
        <v>17</v>
      </c>
    </row>
    <row r="141" spans="1:7" x14ac:dyDescent="0.35">
      <c r="A141">
        <v>140</v>
      </c>
      <c r="B141">
        <v>0.19700000000000001</v>
      </c>
      <c r="C141">
        <v>0.69</v>
      </c>
      <c r="D141">
        <v>0.22389999999999999</v>
      </c>
      <c r="E141">
        <v>2</v>
      </c>
      <c r="F141">
        <v>5</v>
      </c>
      <c r="G141">
        <v>7</v>
      </c>
    </row>
    <row r="142" spans="1:7" x14ac:dyDescent="0.35">
      <c r="A142">
        <v>141</v>
      </c>
      <c r="B142">
        <v>0.19700000000000001</v>
      </c>
      <c r="C142">
        <v>0.69</v>
      </c>
      <c r="D142">
        <v>0.22389999999999999</v>
      </c>
      <c r="E142">
        <v>0</v>
      </c>
      <c r="F142">
        <v>1</v>
      </c>
      <c r="G142">
        <v>1</v>
      </c>
    </row>
    <row r="143" spans="1:7" x14ac:dyDescent="0.35">
      <c r="A143">
        <v>142</v>
      </c>
      <c r="B143">
        <v>0.21210000000000001</v>
      </c>
      <c r="C143">
        <v>0.69</v>
      </c>
      <c r="D143">
        <v>0.1343</v>
      </c>
      <c r="E143">
        <v>0</v>
      </c>
      <c r="F143">
        <v>1</v>
      </c>
      <c r="G143">
        <v>1</v>
      </c>
    </row>
    <row r="144" spans="1:7" x14ac:dyDescent="0.35">
      <c r="A144">
        <v>143</v>
      </c>
      <c r="B144">
        <v>0.2727</v>
      </c>
      <c r="C144">
        <v>0.55000000000000004</v>
      </c>
      <c r="D144">
        <v>0</v>
      </c>
      <c r="E144">
        <v>0</v>
      </c>
      <c r="F144">
        <v>5</v>
      </c>
      <c r="G144">
        <v>5</v>
      </c>
    </row>
    <row r="145" spans="1:7" x14ac:dyDescent="0.35">
      <c r="A145">
        <v>144</v>
      </c>
      <c r="B145">
        <v>0.2576</v>
      </c>
      <c r="C145">
        <v>0.69</v>
      </c>
      <c r="D145">
        <v>0</v>
      </c>
      <c r="E145">
        <v>8</v>
      </c>
      <c r="F145">
        <v>26</v>
      </c>
      <c r="G145">
        <v>34</v>
      </c>
    </row>
    <row r="146" spans="1:7" x14ac:dyDescent="0.35">
      <c r="A146">
        <v>145</v>
      </c>
      <c r="B146">
        <v>0.21210000000000001</v>
      </c>
      <c r="C146">
        <v>0.69</v>
      </c>
      <c r="D146">
        <v>0.1343</v>
      </c>
      <c r="E146">
        <v>8</v>
      </c>
      <c r="F146">
        <v>76</v>
      </c>
      <c r="G146">
        <v>84</v>
      </c>
    </row>
    <row r="147" spans="1:7" x14ac:dyDescent="0.35">
      <c r="A147">
        <v>146</v>
      </c>
      <c r="B147">
        <v>0.19700000000000001</v>
      </c>
      <c r="C147">
        <v>0.51</v>
      </c>
      <c r="D147">
        <v>0.25369999999999998</v>
      </c>
      <c r="E147">
        <v>20</v>
      </c>
      <c r="F147">
        <v>190</v>
      </c>
      <c r="G147">
        <v>210</v>
      </c>
    </row>
    <row r="148" spans="1:7" x14ac:dyDescent="0.35">
      <c r="A148">
        <v>147</v>
      </c>
      <c r="B148">
        <v>0.18179999999999999</v>
      </c>
      <c r="C148">
        <v>0.47</v>
      </c>
      <c r="D148">
        <v>0.29849999999999999</v>
      </c>
      <c r="E148">
        <v>9</v>
      </c>
      <c r="F148">
        <v>125</v>
      </c>
      <c r="G148">
        <v>134</v>
      </c>
    </row>
    <row r="149" spans="1:7" x14ac:dyDescent="0.35">
      <c r="A149">
        <v>148</v>
      </c>
      <c r="B149">
        <v>0.19700000000000001</v>
      </c>
      <c r="C149">
        <v>0.37</v>
      </c>
      <c r="D149">
        <v>0.32840000000000003</v>
      </c>
      <c r="E149">
        <v>16</v>
      </c>
      <c r="F149">
        <v>47</v>
      </c>
      <c r="G149">
        <v>63</v>
      </c>
    </row>
    <row r="150" spans="1:7" x14ac:dyDescent="0.35">
      <c r="A150">
        <v>149</v>
      </c>
      <c r="B150">
        <v>0.19700000000000001</v>
      </c>
      <c r="C150">
        <v>0.4</v>
      </c>
      <c r="D150">
        <v>0.22389999999999999</v>
      </c>
      <c r="E150">
        <v>19</v>
      </c>
      <c r="F150">
        <v>48</v>
      </c>
      <c r="G150">
        <v>67</v>
      </c>
    </row>
    <row r="151" spans="1:7" x14ac:dyDescent="0.35">
      <c r="A151">
        <v>150</v>
      </c>
      <c r="B151">
        <v>0.19700000000000001</v>
      </c>
      <c r="C151">
        <v>0.37</v>
      </c>
      <c r="D151">
        <v>0.25369999999999998</v>
      </c>
      <c r="E151">
        <v>9</v>
      </c>
      <c r="F151">
        <v>50</v>
      </c>
      <c r="G151">
        <v>59</v>
      </c>
    </row>
    <row r="152" spans="1:7" x14ac:dyDescent="0.35">
      <c r="A152">
        <v>151</v>
      </c>
      <c r="B152">
        <v>0.18179999999999999</v>
      </c>
      <c r="C152">
        <v>0.37</v>
      </c>
      <c r="D152">
        <v>0.28360000000000002</v>
      </c>
      <c r="E152">
        <v>9</v>
      </c>
      <c r="F152">
        <v>64</v>
      </c>
      <c r="G152">
        <v>73</v>
      </c>
    </row>
    <row r="153" spans="1:7" x14ac:dyDescent="0.35">
      <c r="A153">
        <v>152</v>
      </c>
      <c r="B153">
        <v>0.19700000000000001</v>
      </c>
      <c r="C153">
        <v>0.4</v>
      </c>
      <c r="D153">
        <v>0.25369999999999998</v>
      </c>
      <c r="E153">
        <v>7</v>
      </c>
      <c r="F153">
        <v>43</v>
      </c>
      <c r="G153">
        <v>50</v>
      </c>
    </row>
    <row r="154" spans="1:7" x14ac:dyDescent="0.35">
      <c r="A154">
        <v>153</v>
      </c>
      <c r="B154">
        <v>0.21210000000000001</v>
      </c>
      <c r="C154">
        <v>0.37</v>
      </c>
      <c r="D154">
        <v>0.16420000000000001</v>
      </c>
      <c r="E154">
        <v>9</v>
      </c>
      <c r="F154">
        <v>63</v>
      </c>
      <c r="G154">
        <v>72</v>
      </c>
    </row>
    <row r="155" spans="1:7" x14ac:dyDescent="0.35">
      <c r="A155">
        <v>154</v>
      </c>
      <c r="B155">
        <v>0.21210000000000001</v>
      </c>
      <c r="C155">
        <v>0.37</v>
      </c>
      <c r="D155">
        <v>0.16420000000000001</v>
      </c>
      <c r="E155">
        <v>5</v>
      </c>
      <c r="F155">
        <v>82</v>
      </c>
      <c r="G155">
        <v>87</v>
      </c>
    </row>
    <row r="156" spans="1:7" x14ac:dyDescent="0.35">
      <c r="A156">
        <v>155</v>
      </c>
      <c r="B156">
        <v>0.2576</v>
      </c>
      <c r="C156">
        <v>0.37</v>
      </c>
      <c r="D156">
        <v>0</v>
      </c>
      <c r="E156">
        <v>9</v>
      </c>
      <c r="F156">
        <v>178</v>
      </c>
      <c r="G156">
        <v>187</v>
      </c>
    </row>
    <row r="157" spans="1:7" x14ac:dyDescent="0.35">
      <c r="A157">
        <v>156</v>
      </c>
      <c r="B157">
        <v>0.2273</v>
      </c>
      <c r="C157">
        <v>0.4</v>
      </c>
      <c r="D157">
        <v>8.9599999999999999E-2</v>
      </c>
      <c r="E157">
        <v>7</v>
      </c>
      <c r="F157">
        <v>116</v>
      </c>
      <c r="G157">
        <v>123</v>
      </c>
    </row>
    <row r="158" spans="1:7" x14ac:dyDescent="0.35">
      <c r="A158">
        <v>157</v>
      </c>
      <c r="B158">
        <v>0.19700000000000001</v>
      </c>
      <c r="C158">
        <v>0.55000000000000004</v>
      </c>
      <c r="D158">
        <v>8.9599999999999999E-2</v>
      </c>
      <c r="E158">
        <v>3</v>
      </c>
      <c r="F158">
        <v>92</v>
      </c>
      <c r="G158">
        <v>95</v>
      </c>
    </row>
    <row r="159" spans="1:7" x14ac:dyDescent="0.35">
      <c r="A159">
        <v>158</v>
      </c>
      <c r="B159">
        <v>0.21210000000000001</v>
      </c>
      <c r="C159">
        <v>0.47</v>
      </c>
      <c r="D159">
        <v>0.1045</v>
      </c>
      <c r="E159">
        <v>1</v>
      </c>
      <c r="F159">
        <v>50</v>
      </c>
      <c r="G159">
        <v>51</v>
      </c>
    </row>
    <row r="160" spans="1:7" x14ac:dyDescent="0.35">
      <c r="A160">
        <v>159</v>
      </c>
      <c r="B160">
        <v>0.19700000000000001</v>
      </c>
      <c r="C160">
        <v>0.47</v>
      </c>
      <c r="D160">
        <v>0.1343</v>
      </c>
      <c r="E160">
        <v>0</v>
      </c>
      <c r="F160">
        <v>39</v>
      </c>
      <c r="G160">
        <v>39</v>
      </c>
    </row>
    <row r="161" spans="1:7" x14ac:dyDescent="0.35">
      <c r="A161">
        <v>160</v>
      </c>
      <c r="B161">
        <v>0.19700000000000001</v>
      </c>
      <c r="C161">
        <v>0.43</v>
      </c>
      <c r="D161">
        <v>0.16420000000000001</v>
      </c>
      <c r="E161">
        <v>2</v>
      </c>
      <c r="F161">
        <v>34</v>
      </c>
      <c r="G161">
        <v>36</v>
      </c>
    </row>
    <row r="162" spans="1:7" x14ac:dyDescent="0.35">
      <c r="A162">
        <v>161</v>
      </c>
      <c r="B162">
        <v>0.19700000000000001</v>
      </c>
      <c r="C162">
        <v>0.51</v>
      </c>
      <c r="D162">
        <v>0.16420000000000001</v>
      </c>
      <c r="E162">
        <v>1</v>
      </c>
      <c r="F162">
        <v>14</v>
      </c>
      <c r="G162">
        <v>15</v>
      </c>
    </row>
    <row r="163" spans="1:7" x14ac:dyDescent="0.35">
      <c r="A163">
        <v>162</v>
      </c>
      <c r="B163">
        <v>0.19700000000000001</v>
      </c>
      <c r="C163">
        <v>0.51</v>
      </c>
      <c r="D163">
        <v>0.16420000000000001</v>
      </c>
      <c r="E163">
        <v>1</v>
      </c>
      <c r="F163">
        <v>24</v>
      </c>
      <c r="G163">
        <v>25</v>
      </c>
    </row>
    <row r="164" spans="1:7" x14ac:dyDescent="0.35">
      <c r="A164">
        <v>163</v>
      </c>
      <c r="B164">
        <v>0.21210000000000001</v>
      </c>
      <c r="C164">
        <v>0.55000000000000004</v>
      </c>
      <c r="D164">
        <v>8.9599999999999999E-2</v>
      </c>
      <c r="E164">
        <v>1</v>
      </c>
      <c r="F164">
        <v>15</v>
      </c>
      <c r="G164">
        <v>16</v>
      </c>
    </row>
    <row r="165" spans="1:7" x14ac:dyDescent="0.35">
      <c r="A165">
        <v>164</v>
      </c>
      <c r="B165">
        <v>0.2424</v>
      </c>
      <c r="C165">
        <v>0.55000000000000004</v>
      </c>
      <c r="D165">
        <v>0</v>
      </c>
      <c r="E165">
        <v>3</v>
      </c>
      <c r="F165">
        <v>13</v>
      </c>
      <c r="G165">
        <v>16</v>
      </c>
    </row>
    <row r="166" spans="1:7" x14ac:dyDescent="0.35">
      <c r="A166">
        <v>165</v>
      </c>
      <c r="B166">
        <v>0.19700000000000001</v>
      </c>
      <c r="C166">
        <v>0.55000000000000004</v>
      </c>
      <c r="D166">
        <v>0.16420000000000001</v>
      </c>
      <c r="E166">
        <v>0</v>
      </c>
      <c r="F166">
        <v>7</v>
      </c>
      <c r="G166">
        <v>7</v>
      </c>
    </row>
    <row r="167" spans="1:7" x14ac:dyDescent="0.35">
      <c r="A167">
        <v>166</v>
      </c>
      <c r="B167">
        <v>0.19700000000000001</v>
      </c>
      <c r="C167">
        <v>0.55000000000000004</v>
      </c>
      <c r="D167">
        <v>0.16420000000000001</v>
      </c>
      <c r="E167">
        <v>0</v>
      </c>
      <c r="F167">
        <v>1</v>
      </c>
      <c r="G167">
        <v>1</v>
      </c>
    </row>
    <row r="168" spans="1:7" x14ac:dyDescent="0.35">
      <c r="A168">
        <v>167</v>
      </c>
      <c r="B168">
        <v>0.16669999999999999</v>
      </c>
      <c r="C168">
        <v>0.74</v>
      </c>
      <c r="D168">
        <v>0.16420000000000001</v>
      </c>
      <c r="E168">
        <v>0</v>
      </c>
      <c r="F168">
        <v>5</v>
      </c>
      <c r="G168">
        <v>5</v>
      </c>
    </row>
    <row r="169" spans="1:7" x14ac:dyDescent="0.35">
      <c r="A169">
        <v>168</v>
      </c>
      <c r="B169">
        <v>0.16669999999999999</v>
      </c>
      <c r="C169">
        <v>0.74</v>
      </c>
      <c r="D169">
        <v>0.16420000000000001</v>
      </c>
      <c r="E169">
        <v>0</v>
      </c>
      <c r="F169">
        <v>2</v>
      </c>
      <c r="G169">
        <v>2</v>
      </c>
    </row>
    <row r="170" spans="1:7" x14ac:dyDescent="0.35">
      <c r="A170">
        <v>169</v>
      </c>
      <c r="B170">
        <v>0.18179999999999999</v>
      </c>
      <c r="C170">
        <v>0.74</v>
      </c>
      <c r="D170">
        <v>0.1045</v>
      </c>
      <c r="E170">
        <v>1</v>
      </c>
      <c r="F170">
        <v>8</v>
      </c>
      <c r="G170">
        <v>9</v>
      </c>
    </row>
    <row r="171" spans="1:7" x14ac:dyDescent="0.35">
      <c r="A171">
        <v>170</v>
      </c>
      <c r="B171">
        <v>0.18179999999999999</v>
      </c>
      <c r="C171">
        <v>0.93</v>
      </c>
      <c r="D171">
        <v>0.1045</v>
      </c>
      <c r="E171">
        <v>0</v>
      </c>
      <c r="F171">
        <v>15</v>
      </c>
      <c r="G171">
        <v>15</v>
      </c>
    </row>
    <row r="172" spans="1:7" x14ac:dyDescent="0.35">
      <c r="A172">
        <v>171</v>
      </c>
      <c r="B172">
        <v>0.18179999999999999</v>
      </c>
      <c r="C172">
        <v>0.93</v>
      </c>
      <c r="D172">
        <v>0.1045</v>
      </c>
      <c r="E172">
        <v>0</v>
      </c>
      <c r="F172">
        <v>20</v>
      </c>
      <c r="G172">
        <v>20</v>
      </c>
    </row>
    <row r="173" spans="1:7" x14ac:dyDescent="0.35">
      <c r="A173">
        <v>172</v>
      </c>
      <c r="B173">
        <v>0.19700000000000001</v>
      </c>
      <c r="C173">
        <v>0.8</v>
      </c>
      <c r="D173">
        <v>0.16420000000000001</v>
      </c>
      <c r="E173">
        <v>5</v>
      </c>
      <c r="F173">
        <v>56</v>
      </c>
      <c r="G173">
        <v>61</v>
      </c>
    </row>
    <row r="174" spans="1:7" x14ac:dyDescent="0.35">
      <c r="A174">
        <v>173</v>
      </c>
      <c r="B174">
        <v>0.18179999999999999</v>
      </c>
      <c r="C174">
        <v>0.69</v>
      </c>
      <c r="D174">
        <v>0.3881</v>
      </c>
      <c r="E174">
        <v>2</v>
      </c>
      <c r="F174">
        <v>60</v>
      </c>
      <c r="G174">
        <v>62</v>
      </c>
    </row>
    <row r="175" spans="1:7" x14ac:dyDescent="0.35">
      <c r="A175">
        <v>174</v>
      </c>
      <c r="B175">
        <v>0.18179999999999999</v>
      </c>
      <c r="C175">
        <v>0.59</v>
      </c>
      <c r="D175">
        <v>0.35820000000000002</v>
      </c>
      <c r="E175">
        <v>8</v>
      </c>
      <c r="F175">
        <v>90</v>
      </c>
      <c r="G175">
        <v>98</v>
      </c>
    </row>
    <row r="176" spans="1:7" x14ac:dyDescent="0.35">
      <c r="A176">
        <v>175</v>
      </c>
      <c r="B176">
        <v>0.18179999999999999</v>
      </c>
      <c r="C176">
        <v>0.44</v>
      </c>
      <c r="D176">
        <v>0.32840000000000003</v>
      </c>
      <c r="E176">
        <v>7</v>
      </c>
      <c r="F176">
        <v>95</v>
      </c>
      <c r="G176">
        <v>102</v>
      </c>
    </row>
    <row r="177" spans="1:7" x14ac:dyDescent="0.35">
      <c r="A177">
        <v>176</v>
      </c>
      <c r="B177">
        <v>0.16669999999999999</v>
      </c>
      <c r="C177">
        <v>0.32</v>
      </c>
      <c r="D177">
        <v>0.49249999999999999</v>
      </c>
      <c r="E177">
        <v>12</v>
      </c>
      <c r="F177">
        <v>83</v>
      </c>
      <c r="G177">
        <v>95</v>
      </c>
    </row>
    <row r="178" spans="1:7" x14ac:dyDescent="0.35">
      <c r="A178">
        <v>177</v>
      </c>
      <c r="B178">
        <v>0.16669999999999999</v>
      </c>
      <c r="C178">
        <v>0.32</v>
      </c>
      <c r="D178">
        <v>0.44779999999999998</v>
      </c>
      <c r="E178">
        <v>5</v>
      </c>
      <c r="F178">
        <v>69</v>
      </c>
      <c r="G178">
        <v>74</v>
      </c>
    </row>
    <row r="179" spans="1:7" x14ac:dyDescent="0.35">
      <c r="A179">
        <v>178</v>
      </c>
      <c r="B179">
        <v>0.13639999999999999</v>
      </c>
      <c r="C179">
        <v>0.28999999999999998</v>
      </c>
      <c r="D179">
        <v>0.44779999999999998</v>
      </c>
      <c r="E179">
        <v>8</v>
      </c>
      <c r="F179">
        <v>68</v>
      </c>
      <c r="G179">
        <v>76</v>
      </c>
    </row>
    <row r="180" spans="1:7" x14ac:dyDescent="0.35">
      <c r="A180">
        <v>179</v>
      </c>
      <c r="B180">
        <v>0.1212</v>
      </c>
      <c r="C180">
        <v>0.37</v>
      </c>
      <c r="D180">
        <v>0.55220000000000002</v>
      </c>
      <c r="E180">
        <v>5</v>
      </c>
      <c r="F180">
        <v>64</v>
      </c>
      <c r="G180">
        <v>69</v>
      </c>
    </row>
    <row r="181" spans="1:7" x14ac:dyDescent="0.35">
      <c r="A181">
        <v>180</v>
      </c>
      <c r="B181">
        <v>0.1212</v>
      </c>
      <c r="C181">
        <v>0.39</v>
      </c>
      <c r="D181">
        <v>0.29849999999999999</v>
      </c>
      <c r="E181">
        <v>3</v>
      </c>
      <c r="F181">
        <v>52</v>
      </c>
      <c r="G181">
        <v>55</v>
      </c>
    </row>
    <row r="182" spans="1:7" x14ac:dyDescent="0.35">
      <c r="A182">
        <v>181</v>
      </c>
      <c r="B182">
        <v>0.1212</v>
      </c>
      <c r="C182">
        <v>0.36</v>
      </c>
      <c r="D182">
        <v>0.25369999999999998</v>
      </c>
      <c r="E182">
        <v>4</v>
      </c>
      <c r="F182">
        <v>26</v>
      </c>
      <c r="G182">
        <v>30</v>
      </c>
    </row>
    <row r="183" spans="1:7" x14ac:dyDescent="0.35">
      <c r="A183">
        <v>182</v>
      </c>
      <c r="B183">
        <v>0.1212</v>
      </c>
      <c r="C183">
        <v>0.36</v>
      </c>
      <c r="D183">
        <v>0.25369999999999998</v>
      </c>
      <c r="E183">
        <v>0</v>
      </c>
      <c r="F183">
        <v>28</v>
      </c>
      <c r="G183">
        <v>28</v>
      </c>
    </row>
    <row r="184" spans="1:7" x14ac:dyDescent="0.35">
      <c r="A184">
        <v>183</v>
      </c>
      <c r="B184">
        <v>0.1061</v>
      </c>
      <c r="C184">
        <v>0.39</v>
      </c>
      <c r="D184">
        <v>0.35820000000000002</v>
      </c>
      <c r="E184">
        <v>2</v>
      </c>
      <c r="F184">
        <v>35</v>
      </c>
      <c r="G184">
        <v>37</v>
      </c>
    </row>
    <row r="185" spans="1:7" x14ac:dyDescent="0.35">
      <c r="A185">
        <v>184</v>
      </c>
      <c r="B185">
        <v>0.1061</v>
      </c>
      <c r="C185">
        <v>0.36</v>
      </c>
      <c r="D185">
        <v>0.3881</v>
      </c>
      <c r="E185">
        <v>1</v>
      </c>
      <c r="F185">
        <v>33</v>
      </c>
      <c r="G185">
        <v>34</v>
      </c>
    </row>
    <row r="186" spans="1:7" x14ac:dyDescent="0.35">
      <c r="A186">
        <v>185</v>
      </c>
      <c r="B186">
        <v>6.0600000000000001E-2</v>
      </c>
      <c r="C186">
        <v>0.39</v>
      </c>
      <c r="D186">
        <v>0.44779999999999998</v>
      </c>
      <c r="E186">
        <v>0</v>
      </c>
      <c r="F186">
        <v>22</v>
      </c>
      <c r="G186">
        <v>22</v>
      </c>
    </row>
    <row r="187" spans="1:7" x14ac:dyDescent="0.35">
      <c r="A187">
        <v>186</v>
      </c>
      <c r="B187">
        <v>7.5800000000000006E-2</v>
      </c>
      <c r="C187">
        <v>0.42</v>
      </c>
      <c r="D187">
        <v>0.3881</v>
      </c>
      <c r="E187">
        <v>1</v>
      </c>
      <c r="F187">
        <v>24</v>
      </c>
      <c r="G187">
        <v>25</v>
      </c>
    </row>
    <row r="188" spans="1:7" x14ac:dyDescent="0.35">
      <c r="A188">
        <v>187</v>
      </c>
      <c r="B188">
        <v>6.0600000000000001E-2</v>
      </c>
      <c r="C188">
        <v>0.42</v>
      </c>
      <c r="D188">
        <v>0.4627</v>
      </c>
      <c r="E188">
        <v>0</v>
      </c>
      <c r="F188">
        <v>12</v>
      </c>
      <c r="G188">
        <v>12</v>
      </c>
    </row>
    <row r="189" spans="1:7" x14ac:dyDescent="0.35">
      <c r="A189">
        <v>188</v>
      </c>
      <c r="B189">
        <v>6.0600000000000001E-2</v>
      </c>
      <c r="C189">
        <v>0.46</v>
      </c>
      <c r="D189">
        <v>0.4627</v>
      </c>
      <c r="E189">
        <v>0</v>
      </c>
      <c r="F189">
        <v>11</v>
      </c>
      <c r="G189">
        <v>11</v>
      </c>
    </row>
    <row r="190" spans="1:7" x14ac:dyDescent="0.35">
      <c r="A190">
        <v>189</v>
      </c>
      <c r="B190">
        <v>7.5800000000000006E-2</v>
      </c>
      <c r="C190">
        <v>0.46</v>
      </c>
      <c r="D190">
        <v>0.41789999999999999</v>
      </c>
      <c r="E190">
        <v>0</v>
      </c>
      <c r="F190">
        <v>4</v>
      </c>
      <c r="G190">
        <v>4</v>
      </c>
    </row>
    <row r="191" spans="1:7" x14ac:dyDescent="0.35">
      <c r="A191">
        <v>190</v>
      </c>
      <c r="B191">
        <v>9.0899999999999995E-2</v>
      </c>
      <c r="C191">
        <v>0.53</v>
      </c>
      <c r="D191">
        <v>0.19400000000000001</v>
      </c>
      <c r="E191">
        <v>0</v>
      </c>
      <c r="F191">
        <v>1</v>
      </c>
      <c r="G191">
        <v>1</v>
      </c>
    </row>
    <row r="192" spans="1:7" x14ac:dyDescent="0.35">
      <c r="A192">
        <v>191</v>
      </c>
      <c r="B192">
        <v>9.0899999999999995E-2</v>
      </c>
      <c r="C192">
        <v>0.53</v>
      </c>
      <c r="D192">
        <v>0.19400000000000001</v>
      </c>
      <c r="E192">
        <v>0</v>
      </c>
      <c r="F192">
        <v>1</v>
      </c>
      <c r="G192">
        <v>1</v>
      </c>
    </row>
    <row r="193" spans="1:7" x14ac:dyDescent="0.35">
      <c r="A193">
        <v>192</v>
      </c>
      <c r="B193">
        <v>9.0899999999999995E-2</v>
      </c>
      <c r="C193">
        <v>0.49</v>
      </c>
      <c r="D193">
        <v>0.28360000000000002</v>
      </c>
      <c r="E193">
        <v>0</v>
      </c>
      <c r="F193">
        <v>1</v>
      </c>
      <c r="G193">
        <v>1</v>
      </c>
    </row>
    <row r="194" spans="1:7" x14ac:dyDescent="0.35">
      <c r="A194">
        <v>193</v>
      </c>
      <c r="B194">
        <v>9.0899999999999995E-2</v>
      </c>
      <c r="C194">
        <v>0.53</v>
      </c>
      <c r="D194">
        <v>0.19400000000000001</v>
      </c>
      <c r="E194">
        <v>1</v>
      </c>
      <c r="F194">
        <v>5</v>
      </c>
      <c r="G194">
        <v>6</v>
      </c>
    </row>
    <row r="195" spans="1:7" x14ac:dyDescent="0.35">
      <c r="A195">
        <v>194</v>
      </c>
      <c r="B195">
        <v>9.0899999999999995E-2</v>
      </c>
      <c r="C195">
        <v>0.49</v>
      </c>
      <c r="D195">
        <v>0.28360000000000002</v>
      </c>
      <c r="E195">
        <v>0</v>
      </c>
      <c r="F195">
        <v>10</v>
      </c>
      <c r="G195">
        <v>10</v>
      </c>
    </row>
    <row r="196" spans="1:7" x14ac:dyDescent="0.35">
      <c r="A196">
        <v>195</v>
      </c>
      <c r="B196">
        <v>7.5800000000000006E-2</v>
      </c>
      <c r="C196">
        <v>0.46</v>
      </c>
      <c r="D196">
        <v>0.52239999999999998</v>
      </c>
      <c r="E196">
        <v>0</v>
      </c>
      <c r="F196">
        <v>19</v>
      </c>
      <c r="G196">
        <v>19</v>
      </c>
    </row>
    <row r="197" spans="1:7" x14ac:dyDescent="0.35">
      <c r="A197">
        <v>196</v>
      </c>
      <c r="B197">
        <v>0.1061</v>
      </c>
      <c r="C197">
        <v>0.43</v>
      </c>
      <c r="D197">
        <v>0.3881</v>
      </c>
      <c r="E197">
        <v>0</v>
      </c>
      <c r="F197">
        <v>49</v>
      </c>
      <c r="G197">
        <v>49</v>
      </c>
    </row>
    <row r="198" spans="1:7" x14ac:dyDescent="0.35">
      <c r="A198">
        <v>197</v>
      </c>
      <c r="B198">
        <v>0.1212</v>
      </c>
      <c r="C198">
        <v>0.4</v>
      </c>
      <c r="D198">
        <v>0.52239999999999998</v>
      </c>
      <c r="E198">
        <v>2</v>
      </c>
      <c r="F198">
        <v>47</v>
      </c>
      <c r="G198">
        <v>49</v>
      </c>
    </row>
    <row r="199" spans="1:7" x14ac:dyDescent="0.35">
      <c r="A199">
        <v>198</v>
      </c>
      <c r="B199">
        <v>0.13639999999999999</v>
      </c>
      <c r="C199">
        <v>0.37</v>
      </c>
      <c r="D199">
        <v>0.44779999999999998</v>
      </c>
      <c r="E199">
        <v>4</v>
      </c>
      <c r="F199">
        <v>79</v>
      </c>
      <c r="G199">
        <v>83</v>
      </c>
    </row>
    <row r="200" spans="1:7" x14ac:dyDescent="0.35">
      <c r="A200">
        <v>199</v>
      </c>
      <c r="B200">
        <v>0.16669999999999999</v>
      </c>
      <c r="C200">
        <v>0.34</v>
      </c>
      <c r="D200">
        <v>0.44779999999999998</v>
      </c>
      <c r="E200">
        <v>6</v>
      </c>
      <c r="F200">
        <v>69</v>
      </c>
      <c r="G200">
        <v>75</v>
      </c>
    </row>
    <row r="201" spans="1:7" x14ac:dyDescent="0.35">
      <c r="A201">
        <v>200</v>
      </c>
      <c r="B201">
        <v>0.18179999999999999</v>
      </c>
      <c r="C201">
        <v>0.32</v>
      </c>
      <c r="D201">
        <v>0.4627</v>
      </c>
      <c r="E201">
        <v>8</v>
      </c>
      <c r="F201">
        <v>64</v>
      </c>
      <c r="G201">
        <v>72</v>
      </c>
    </row>
    <row r="202" spans="1:7" x14ac:dyDescent="0.35">
      <c r="A202">
        <v>201</v>
      </c>
      <c r="B202">
        <v>0.19700000000000001</v>
      </c>
      <c r="C202">
        <v>0.35</v>
      </c>
      <c r="D202">
        <v>0.35820000000000002</v>
      </c>
      <c r="E202">
        <v>5</v>
      </c>
      <c r="F202">
        <v>77</v>
      </c>
      <c r="G202">
        <v>82</v>
      </c>
    </row>
    <row r="203" spans="1:7" x14ac:dyDescent="0.35">
      <c r="A203">
        <v>202</v>
      </c>
      <c r="B203">
        <v>0.16669999999999999</v>
      </c>
      <c r="C203">
        <v>0.34</v>
      </c>
      <c r="D203">
        <v>0.44779999999999998</v>
      </c>
      <c r="E203">
        <v>13</v>
      </c>
      <c r="F203">
        <v>79</v>
      </c>
      <c r="G203">
        <v>92</v>
      </c>
    </row>
    <row r="204" spans="1:7" x14ac:dyDescent="0.35">
      <c r="A204">
        <v>203</v>
      </c>
      <c r="B204">
        <v>0.1515</v>
      </c>
      <c r="C204">
        <v>0.37</v>
      </c>
      <c r="D204">
        <v>0.3881</v>
      </c>
      <c r="E204">
        <v>3</v>
      </c>
      <c r="F204">
        <v>59</v>
      </c>
      <c r="G204">
        <v>62</v>
      </c>
    </row>
    <row r="205" spans="1:7" x14ac:dyDescent="0.35">
      <c r="A205">
        <v>204</v>
      </c>
      <c r="B205">
        <v>0.13639999999999999</v>
      </c>
      <c r="C205">
        <v>0.4</v>
      </c>
      <c r="D205">
        <v>0.32840000000000003</v>
      </c>
      <c r="E205">
        <v>4</v>
      </c>
      <c r="F205">
        <v>44</v>
      </c>
      <c r="G205">
        <v>48</v>
      </c>
    </row>
    <row r="206" spans="1:7" x14ac:dyDescent="0.35">
      <c r="A206">
        <v>205</v>
      </c>
      <c r="B206">
        <v>0.13639999999999999</v>
      </c>
      <c r="C206">
        <v>0.43</v>
      </c>
      <c r="D206">
        <v>0.32840000000000003</v>
      </c>
      <c r="E206">
        <v>1</v>
      </c>
      <c r="F206">
        <v>40</v>
      </c>
      <c r="G206">
        <v>41</v>
      </c>
    </row>
    <row r="207" spans="1:7" x14ac:dyDescent="0.35">
      <c r="A207">
        <v>206</v>
      </c>
      <c r="B207">
        <v>0.1212</v>
      </c>
      <c r="C207">
        <v>0.46</v>
      </c>
      <c r="D207">
        <v>0.25369999999999998</v>
      </c>
      <c r="E207">
        <v>0</v>
      </c>
      <c r="F207">
        <v>38</v>
      </c>
      <c r="G207">
        <v>38</v>
      </c>
    </row>
    <row r="208" spans="1:7" x14ac:dyDescent="0.35">
      <c r="A208">
        <v>207</v>
      </c>
      <c r="B208">
        <v>0.1061</v>
      </c>
      <c r="C208">
        <v>0.46</v>
      </c>
      <c r="D208">
        <v>0.41789999999999999</v>
      </c>
      <c r="E208">
        <v>1</v>
      </c>
      <c r="F208">
        <v>19</v>
      </c>
      <c r="G208">
        <v>20</v>
      </c>
    </row>
    <row r="209" spans="1:7" x14ac:dyDescent="0.35">
      <c r="A209">
        <v>208</v>
      </c>
      <c r="B209">
        <v>0.1212</v>
      </c>
      <c r="C209">
        <v>0.46</v>
      </c>
      <c r="D209">
        <v>0.29849999999999999</v>
      </c>
      <c r="E209">
        <v>5</v>
      </c>
      <c r="F209">
        <v>10</v>
      </c>
      <c r="G209">
        <v>15</v>
      </c>
    </row>
    <row r="210" spans="1:7" x14ac:dyDescent="0.35">
      <c r="A210">
        <v>209</v>
      </c>
      <c r="B210">
        <v>0.13639999999999999</v>
      </c>
      <c r="C210">
        <v>0.5</v>
      </c>
      <c r="D210">
        <v>0.19400000000000001</v>
      </c>
      <c r="E210">
        <v>0</v>
      </c>
      <c r="F210">
        <v>6</v>
      </c>
      <c r="G210">
        <v>6</v>
      </c>
    </row>
    <row r="211" spans="1:7" x14ac:dyDescent="0.35">
      <c r="A211">
        <v>210</v>
      </c>
      <c r="B211">
        <v>0.1212</v>
      </c>
      <c r="C211">
        <v>0.5</v>
      </c>
      <c r="D211">
        <v>0.28360000000000002</v>
      </c>
      <c r="E211">
        <v>2</v>
      </c>
      <c r="F211">
        <v>3</v>
      </c>
      <c r="G211">
        <v>5</v>
      </c>
    </row>
    <row r="212" spans="1:7" x14ac:dyDescent="0.35">
      <c r="A212">
        <v>211</v>
      </c>
      <c r="B212">
        <v>0.1212</v>
      </c>
      <c r="C212">
        <v>0.5</v>
      </c>
      <c r="D212">
        <v>0.28360000000000002</v>
      </c>
      <c r="E212">
        <v>1</v>
      </c>
      <c r="F212">
        <v>0</v>
      </c>
      <c r="G212">
        <v>1</v>
      </c>
    </row>
    <row r="213" spans="1:7" x14ac:dyDescent="0.35">
      <c r="A213">
        <v>212</v>
      </c>
      <c r="B213">
        <v>0.1212</v>
      </c>
      <c r="C213">
        <v>0.5</v>
      </c>
      <c r="D213">
        <v>0.22389999999999999</v>
      </c>
      <c r="E213">
        <v>0</v>
      </c>
      <c r="F213">
        <v>3</v>
      </c>
      <c r="G213">
        <v>3</v>
      </c>
    </row>
    <row r="214" spans="1:7" x14ac:dyDescent="0.35">
      <c r="A214">
        <v>213</v>
      </c>
      <c r="B214">
        <v>0.1212</v>
      </c>
      <c r="C214">
        <v>0.5</v>
      </c>
      <c r="D214">
        <v>0.22389999999999999</v>
      </c>
      <c r="E214">
        <v>0</v>
      </c>
      <c r="F214">
        <v>1</v>
      </c>
      <c r="G214">
        <v>1</v>
      </c>
    </row>
    <row r="215" spans="1:7" x14ac:dyDescent="0.35">
      <c r="A215">
        <v>214</v>
      </c>
      <c r="B215">
        <v>0.1212</v>
      </c>
      <c r="C215">
        <v>0.54</v>
      </c>
      <c r="D215">
        <v>0.1343</v>
      </c>
      <c r="E215">
        <v>1</v>
      </c>
      <c r="F215">
        <v>2</v>
      </c>
      <c r="G215">
        <v>3</v>
      </c>
    </row>
    <row r="216" spans="1:7" x14ac:dyDescent="0.35">
      <c r="A216">
        <v>215</v>
      </c>
      <c r="B216">
        <v>0.1061</v>
      </c>
      <c r="C216">
        <v>0.54</v>
      </c>
      <c r="D216">
        <v>0.25369999999999998</v>
      </c>
      <c r="E216">
        <v>0</v>
      </c>
      <c r="F216">
        <v>3</v>
      </c>
      <c r="G216">
        <v>3</v>
      </c>
    </row>
    <row r="217" spans="1:7" x14ac:dyDescent="0.35">
      <c r="A217">
        <v>216</v>
      </c>
      <c r="B217">
        <v>0.1212</v>
      </c>
      <c r="C217">
        <v>0.5</v>
      </c>
      <c r="D217">
        <v>0.28360000000000002</v>
      </c>
      <c r="E217">
        <v>0</v>
      </c>
      <c r="F217">
        <v>31</v>
      </c>
      <c r="G217">
        <v>31</v>
      </c>
    </row>
    <row r="218" spans="1:7" x14ac:dyDescent="0.35">
      <c r="A218">
        <v>217</v>
      </c>
      <c r="B218">
        <v>0.1212</v>
      </c>
      <c r="C218">
        <v>0.5</v>
      </c>
      <c r="D218">
        <v>0.22389999999999999</v>
      </c>
      <c r="E218">
        <v>2</v>
      </c>
      <c r="F218">
        <v>75</v>
      </c>
      <c r="G218">
        <v>77</v>
      </c>
    </row>
    <row r="219" spans="1:7" x14ac:dyDescent="0.35">
      <c r="A219">
        <v>218</v>
      </c>
      <c r="B219">
        <v>0.1212</v>
      </c>
      <c r="C219">
        <v>0.5</v>
      </c>
      <c r="D219">
        <v>0.28360000000000002</v>
      </c>
      <c r="E219">
        <v>4</v>
      </c>
      <c r="F219">
        <v>184</v>
      </c>
      <c r="G219">
        <v>188</v>
      </c>
    </row>
    <row r="220" spans="1:7" x14ac:dyDescent="0.35">
      <c r="A220">
        <v>219</v>
      </c>
      <c r="B220">
        <v>0.1212</v>
      </c>
      <c r="C220">
        <v>0.5</v>
      </c>
      <c r="D220">
        <v>0.25369999999999998</v>
      </c>
      <c r="E220">
        <v>2</v>
      </c>
      <c r="F220">
        <v>92</v>
      </c>
      <c r="G220">
        <v>94</v>
      </c>
    </row>
    <row r="221" spans="1:7" x14ac:dyDescent="0.35">
      <c r="A221">
        <v>220</v>
      </c>
      <c r="B221">
        <v>0.1212</v>
      </c>
      <c r="C221">
        <v>0.5</v>
      </c>
      <c r="D221">
        <v>0.29849999999999999</v>
      </c>
      <c r="E221">
        <v>0</v>
      </c>
      <c r="F221">
        <v>31</v>
      </c>
      <c r="G221">
        <v>31</v>
      </c>
    </row>
    <row r="222" spans="1:7" x14ac:dyDescent="0.35">
      <c r="A222">
        <v>221</v>
      </c>
      <c r="B222">
        <v>0.13639999999999999</v>
      </c>
      <c r="C222">
        <v>0.47</v>
      </c>
      <c r="D222">
        <v>0.28360000000000002</v>
      </c>
      <c r="E222">
        <v>2</v>
      </c>
      <c r="F222">
        <v>28</v>
      </c>
      <c r="G222">
        <v>30</v>
      </c>
    </row>
    <row r="223" spans="1:7" x14ac:dyDescent="0.35">
      <c r="A223">
        <v>222</v>
      </c>
      <c r="B223">
        <v>0.18179999999999999</v>
      </c>
      <c r="C223">
        <v>0.4</v>
      </c>
      <c r="D223">
        <v>0.28360000000000002</v>
      </c>
      <c r="E223">
        <v>5</v>
      </c>
      <c r="F223">
        <v>47</v>
      </c>
      <c r="G223">
        <v>52</v>
      </c>
    </row>
    <row r="224" spans="1:7" x14ac:dyDescent="0.35">
      <c r="A224">
        <v>223</v>
      </c>
      <c r="B224">
        <v>0.18179999999999999</v>
      </c>
      <c r="C224">
        <v>0.4</v>
      </c>
      <c r="D224">
        <v>0.28360000000000002</v>
      </c>
      <c r="E224">
        <v>4</v>
      </c>
      <c r="F224">
        <v>50</v>
      </c>
      <c r="G224">
        <v>54</v>
      </c>
    </row>
    <row r="225" spans="1:7" x14ac:dyDescent="0.35">
      <c r="A225">
        <v>224</v>
      </c>
      <c r="B225">
        <v>0.19700000000000001</v>
      </c>
      <c r="C225">
        <v>0.4</v>
      </c>
      <c r="D225">
        <v>0.22389999999999999</v>
      </c>
      <c r="E225">
        <v>0</v>
      </c>
      <c r="F225">
        <v>47</v>
      </c>
      <c r="G225">
        <v>47</v>
      </c>
    </row>
    <row r="226" spans="1:7" x14ac:dyDescent="0.35">
      <c r="A226">
        <v>225</v>
      </c>
      <c r="B226">
        <v>0.19700000000000001</v>
      </c>
      <c r="C226">
        <v>0.4</v>
      </c>
      <c r="D226">
        <v>0.22389999999999999</v>
      </c>
      <c r="E226">
        <v>2</v>
      </c>
      <c r="F226">
        <v>43</v>
      </c>
      <c r="G226">
        <v>45</v>
      </c>
    </row>
    <row r="227" spans="1:7" x14ac:dyDescent="0.35">
      <c r="A227">
        <v>226</v>
      </c>
      <c r="B227">
        <v>0.21210000000000001</v>
      </c>
      <c r="C227">
        <v>0.4</v>
      </c>
      <c r="D227">
        <v>0.1343</v>
      </c>
      <c r="E227">
        <v>4</v>
      </c>
      <c r="F227">
        <v>70</v>
      </c>
      <c r="G227">
        <v>74</v>
      </c>
    </row>
    <row r="228" spans="1:7" x14ac:dyDescent="0.35">
      <c r="A228">
        <v>227</v>
      </c>
      <c r="B228">
        <v>0.2273</v>
      </c>
      <c r="C228">
        <v>0.4</v>
      </c>
      <c r="D228">
        <v>0.1045</v>
      </c>
      <c r="E228">
        <v>4</v>
      </c>
      <c r="F228">
        <v>174</v>
      </c>
      <c r="G228">
        <v>178</v>
      </c>
    </row>
    <row r="229" spans="1:7" x14ac:dyDescent="0.35">
      <c r="A229">
        <v>228</v>
      </c>
      <c r="B229">
        <v>0.19700000000000001</v>
      </c>
      <c r="C229">
        <v>0.4</v>
      </c>
      <c r="D229">
        <v>0.22389999999999999</v>
      </c>
      <c r="E229">
        <v>1</v>
      </c>
      <c r="F229">
        <v>154</v>
      </c>
      <c r="G229">
        <v>155</v>
      </c>
    </row>
    <row r="230" spans="1:7" x14ac:dyDescent="0.35">
      <c r="A230">
        <v>229</v>
      </c>
      <c r="B230">
        <v>0.16669999999999999</v>
      </c>
      <c r="C230">
        <v>0.47</v>
      </c>
      <c r="D230">
        <v>0.16420000000000001</v>
      </c>
      <c r="E230">
        <v>3</v>
      </c>
      <c r="F230">
        <v>92</v>
      </c>
      <c r="G230">
        <v>95</v>
      </c>
    </row>
    <row r="231" spans="1:7" x14ac:dyDescent="0.35">
      <c r="A231">
        <v>230</v>
      </c>
      <c r="B231">
        <v>0.16669999999999999</v>
      </c>
      <c r="C231">
        <v>0.5</v>
      </c>
      <c r="D231">
        <v>0.16420000000000001</v>
      </c>
      <c r="E231">
        <v>1</v>
      </c>
      <c r="F231">
        <v>73</v>
      </c>
      <c r="G231">
        <v>74</v>
      </c>
    </row>
    <row r="232" spans="1:7" x14ac:dyDescent="0.35">
      <c r="A232">
        <v>231</v>
      </c>
      <c r="B232">
        <v>0.13639999999999999</v>
      </c>
      <c r="C232">
        <v>0.59</v>
      </c>
      <c r="D232">
        <v>0.19400000000000001</v>
      </c>
      <c r="E232">
        <v>1</v>
      </c>
      <c r="F232">
        <v>37</v>
      </c>
      <c r="G232">
        <v>38</v>
      </c>
    </row>
    <row r="233" spans="1:7" x14ac:dyDescent="0.35">
      <c r="A233">
        <v>232</v>
      </c>
      <c r="B233">
        <v>0.1515</v>
      </c>
      <c r="C233">
        <v>0.59</v>
      </c>
      <c r="D233">
        <v>0.16420000000000001</v>
      </c>
      <c r="E233">
        <v>2</v>
      </c>
      <c r="F233">
        <v>22</v>
      </c>
      <c r="G233">
        <v>24</v>
      </c>
    </row>
    <row r="234" spans="1:7" x14ac:dyDescent="0.35">
      <c r="A234">
        <v>233</v>
      </c>
      <c r="B234">
        <v>0.1515</v>
      </c>
      <c r="C234">
        <v>0.59</v>
      </c>
      <c r="D234">
        <v>0.16420000000000001</v>
      </c>
      <c r="E234">
        <v>0</v>
      </c>
      <c r="F234">
        <v>18</v>
      </c>
      <c r="G234">
        <v>18</v>
      </c>
    </row>
    <row r="235" spans="1:7" x14ac:dyDescent="0.35">
      <c r="A235">
        <v>234</v>
      </c>
      <c r="B235">
        <v>0.16669999999999999</v>
      </c>
      <c r="C235">
        <v>0.59</v>
      </c>
      <c r="D235">
        <v>0.1045</v>
      </c>
      <c r="E235">
        <v>2</v>
      </c>
      <c r="F235">
        <v>10</v>
      </c>
      <c r="G235">
        <v>12</v>
      </c>
    </row>
    <row r="236" spans="1:7" x14ac:dyDescent="0.35">
      <c r="A236">
        <v>235</v>
      </c>
      <c r="B236">
        <v>0.1515</v>
      </c>
      <c r="C236">
        <v>0.59</v>
      </c>
      <c r="D236">
        <v>0.16420000000000001</v>
      </c>
      <c r="E236">
        <v>0</v>
      </c>
      <c r="F236">
        <v>3</v>
      </c>
      <c r="G236">
        <v>3</v>
      </c>
    </row>
    <row r="237" spans="1:7" x14ac:dyDescent="0.35">
      <c r="A237">
        <v>236</v>
      </c>
      <c r="B237">
        <v>0.1515</v>
      </c>
      <c r="C237">
        <v>0.55000000000000004</v>
      </c>
      <c r="D237">
        <v>0.19400000000000001</v>
      </c>
      <c r="E237">
        <v>0</v>
      </c>
      <c r="F237">
        <v>3</v>
      </c>
      <c r="G237">
        <v>3</v>
      </c>
    </row>
    <row r="238" spans="1:7" x14ac:dyDescent="0.35">
      <c r="A238">
        <v>237</v>
      </c>
      <c r="B238">
        <v>0.18179999999999999</v>
      </c>
      <c r="C238">
        <v>0.55000000000000004</v>
      </c>
      <c r="D238">
        <v>0.1343</v>
      </c>
      <c r="E238">
        <v>0</v>
      </c>
      <c r="F238">
        <v>6</v>
      </c>
      <c r="G238">
        <v>6</v>
      </c>
    </row>
    <row r="239" spans="1:7" x14ac:dyDescent="0.35">
      <c r="A239">
        <v>238</v>
      </c>
      <c r="B239">
        <v>0.18179999999999999</v>
      </c>
      <c r="C239">
        <v>0.55000000000000004</v>
      </c>
      <c r="D239">
        <v>0.1343</v>
      </c>
      <c r="E239">
        <v>0</v>
      </c>
      <c r="F239">
        <v>27</v>
      </c>
      <c r="G239">
        <v>27</v>
      </c>
    </row>
    <row r="240" spans="1:7" x14ac:dyDescent="0.35">
      <c r="A240">
        <v>239</v>
      </c>
      <c r="B240">
        <v>0.2273</v>
      </c>
      <c r="C240">
        <v>0.55000000000000004</v>
      </c>
      <c r="D240">
        <v>0</v>
      </c>
      <c r="E240">
        <v>2</v>
      </c>
      <c r="F240">
        <v>97</v>
      </c>
      <c r="G240">
        <v>99</v>
      </c>
    </row>
    <row r="241" spans="1:7" x14ac:dyDescent="0.35">
      <c r="A241">
        <v>240</v>
      </c>
      <c r="B241">
        <v>0.21210000000000001</v>
      </c>
      <c r="C241">
        <v>0.51</v>
      </c>
      <c r="D241">
        <v>8.9599999999999999E-2</v>
      </c>
      <c r="E241">
        <v>3</v>
      </c>
      <c r="F241">
        <v>214</v>
      </c>
      <c r="G241">
        <v>217</v>
      </c>
    </row>
    <row r="242" spans="1:7" x14ac:dyDescent="0.35">
      <c r="A242">
        <v>241</v>
      </c>
      <c r="B242">
        <v>0.19700000000000001</v>
      </c>
      <c r="C242">
        <v>0.51</v>
      </c>
      <c r="D242">
        <v>0.16420000000000001</v>
      </c>
      <c r="E242">
        <v>3</v>
      </c>
      <c r="F242">
        <v>127</v>
      </c>
      <c r="G242">
        <v>130</v>
      </c>
    </row>
    <row r="243" spans="1:7" x14ac:dyDescent="0.35">
      <c r="A243">
        <v>242</v>
      </c>
      <c r="B243">
        <v>0.21210000000000001</v>
      </c>
      <c r="C243">
        <v>0.51</v>
      </c>
      <c r="D243">
        <v>0.16420000000000001</v>
      </c>
      <c r="E243">
        <v>3</v>
      </c>
      <c r="F243">
        <v>51</v>
      </c>
      <c r="G243">
        <v>54</v>
      </c>
    </row>
    <row r="244" spans="1:7" x14ac:dyDescent="0.35">
      <c r="A244">
        <v>243</v>
      </c>
      <c r="B244">
        <v>0.21210000000000001</v>
      </c>
      <c r="C244">
        <v>0.47</v>
      </c>
      <c r="D244">
        <v>0.1343</v>
      </c>
      <c r="E244">
        <v>4</v>
      </c>
      <c r="F244">
        <v>31</v>
      </c>
      <c r="G244">
        <v>35</v>
      </c>
    </row>
    <row r="245" spans="1:7" x14ac:dyDescent="0.35">
      <c r="A245">
        <v>244</v>
      </c>
      <c r="B245">
        <v>0.2273</v>
      </c>
      <c r="C245">
        <v>0.51</v>
      </c>
      <c r="D245">
        <v>0.1045</v>
      </c>
      <c r="E245">
        <v>2</v>
      </c>
      <c r="F245">
        <v>55</v>
      </c>
      <c r="G245">
        <v>57</v>
      </c>
    </row>
    <row r="246" spans="1:7" x14ac:dyDescent="0.35">
      <c r="A246">
        <v>245</v>
      </c>
      <c r="B246">
        <v>0.2273</v>
      </c>
      <c r="C246">
        <v>0.59</v>
      </c>
      <c r="D246">
        <v>8.9599999999999999E-2</v>
      </c>
      <c r="E246">
        <v>6</v>
      </c>
      <c r="F246">
        <v>46</v>
      </c>
      <c r="G246">
        <v>52</v>
      </c>
    </row>
    <row r="247" spans="1:7" x14ac:dyDescent="0.35">
      <c r="A247">
        <v>246</v>
      </c>
      <c r="B247">
        <v>0.2273</v>
      </c>
      <c r="C247">
        <v>0.59</v>
      </c>
      <c r="D247">
        <v>8.9599999999999999E-2</v>
      </c>
      <c r="E247">
        <v>3</v>
      </c>
      <c r="F247">
        <v>60</v>
      </c>
      <c r="G247">
        <v>63</v>
      </c>
    </row>
    <row r="248" spans="1:7" x14ac:dyDescent="0.35">
      <c r="A248">
        <v>247</v>
      </c>
      <c r="B248">
        <v>0.19700000000000001</v>
      </c>
      <c r="C248">
        <v>0.8</v>
      </c>
      <c r="D248">
        <v>8.9599999999999999E-2</v>
      </c>
      <c r="E248">
        <v>2</v>
      </c>
      <c r="F248">
        <v>45</v>
      </c>
      <c r="G248">
        <v>47</v>
      </c>
    </row>
    <row r="249" spans="1:7" x14ac:dyDescent="0.35">
      <c r="A249">
        <v>248</v>
      </c>
      <c r="B249">
        <v>0.1515</v>
      </c>
      <c r="C249">
        <v>0.86</v>
      </c>
      <c r="D249">
        <v>0.22389999999999999</v>
      </c>
      <c r="E249">
        <v>4</v>
      </c>
      <c r="F249">
        <v>72</v>
      </c>
      <c r="G249">
        <v>76</v>
      </c>
    </row>
    <row r="250" spans="1:7" x14ac:dyDescent="0.35">
      <c r="A250">
        <v>249</v>
      </c>
      <c r="B250">
        <v>0.1515</v>
      </c>
      <c r="C250">
        <v>0.86</v>
      </c>
      <c r="D250">
        <v>0.22389999999999999</v>
      </c>
      <c r="E250">
        <v>6</v>
      </c>
      <c r="F250">
        <v>130</v>
      </c>
      <c r="G250">
        <v>136</v>
      </c>
    </row>
    <row r="251" spans="1:7" x14ac:dyDescent="0.35">
      <c r="A251">
        <v>250</v>
      </c>
      <c r="B251">
        <v>0.18179999999999999</v>
      </c>
      <c r="C251">
        <v>0.93</v>
      </c>
      <c r="D251">
        <v>0.1045</v>
      </c>
      <c r="E251">
        <v>1</v>
      </c>
      <c r="F251">
        <v>94</v>
      </c>
      <c r="G251">
        <v>95</v>
      </c>
    </row>
    <row r="252" spans="1:7" x14ac:dyDescent="0.35">
      <c r="A252">
        <v>251</v>
      </c>
      <c r="B252">
        <v>0.2273</v>
      </c>
      <c r="C252">
        <v>0.93</v>
      </c>
      <c r="D252">
        <v>0</v>
      </c>
      <c r="E252">
        <v>0</v>
      </c>
      <c r="F252">
        <v>51</v>
      </c>
      <c r="G252">
        <v>51</v>
      </c>
    </row>
    <row r="253" spans="1:7" x14ac:dyDescent="0.35">
      <c r="A253">
        <v>252</v>
      </c>
      <c r="B253">
        <v>0.1515</v>
      </c>
      <c r="C253">
        <v>0.93</v>
      </c>
      <c r="D253">
        <v>0.19400000000000001</v>
      </c>
      <c r="E253">
        <v>0</v>
      </c>
      <c r="F253">
        <v>32</v>
      </c>
      <c r="G253">
        <v>32</v>
      </c>
    </row>
    <row r="254" spans="1:7" x14ac:dyDescent="0.35">
      <c r="A254">
        <v>253</v>
      </c>
      <c r="B254">
        <v>0.19700000000000001</v>
      </c>
      <c r="C254">
        <v>0.86</v>
      </c>
      <c r="D254">
        <v>8.9599999999999999E-2</v>
      </c>
      <c r="E254">
        <v>0</v>
      </c>
      <c r="F254">
        <v>20</v>
      </c>
      <c r="G254">
        <v>20</v>
      </c>
    </row>
    <row r="255" spans="1:7" x14ac:dyDescent="0.35">
      <c r="A255">
        <v>254</v>
      </c>
      <c r="B255">
        <v>0.18179999999999999</v>
      </c>
      <c r="C255">
        <v>0.93</v>
      </c>
      <c r="D255">
        <v>0.1045</v>
      </c>
      <c r="E255">
        <v>1</v>
      </c>
      <c r="F255">
        <v>28</v>
      </c>
      <c r="G255">
        <v>29</v>
      </c>
    </row>
    <row r="256" spans="1:7" x14ac:dyDescent="0.35">
      <c r="A256">
        <v>255</v>
      </c>
      <c r="B256">
        <v>0.19700000000000001</v>
      </c>
      <c r="C256">
        <v>0.93</v>
      </c>
      <c r="D256">
        <v>8.9599999999999999E-2</v>
      </c>
      <c r="E256">
        <v>1</v>
      </c>
      <c r="F256">
        <v>18</v>
      </c>
      <c r="G256">
        <v>19</v>
      </c>
    </row>
    <row r="257" spans="1:7" x14ac:dyDescent="0.35">
      <c r="A257">
        <v>256</v>
      </c>
      <c r="B257">
        <v>0.19700000000000001</v>
      </c>
      <c r="C257">
        <v>0.86</v>
      </c>
      <c r="D257">
        <v>8.9599999999999999E-2</v>
      </c>
      <c r="E257">
        <v>0</v>
      </c>
      <c r="F257">
        <v>7</v>
      </c>
      <c r="G257">
        <v>7</v>
      </c>
    </row>
    <row r="258" spans="1:7" x14ac:dyDescent="0.35">
      <c r="A258">
        <v>257</v>
      </c>
      <c r="B258">
        <v>0.18179999999999999</v>
      </c>
      <c r="C258">
        <v>0.86</v>
      </c>
      <c r="D258">
        <v>0.1045</v>
      </c>
      <c r="E258">
        <v>0</v>
      </c>
      <c r="F258">
        <v>6</v>
      </c>
      <c r="G258">
        <v>6</v>
      </c>
    </row>
    <row r="259" spans="1:7" x14ac:dyDescent="0.35">
      <c r="A259">
        <v>258</v>
      </c>
      <c r="B259">
        <v>0.1515</v>
      </c>
      <c r="C259">
        <v>0.86</v>
      </c>
      <c r="D259">
        <v>0.1343</v>
      </c>
      <c r="E259">
        <v>0</v>
      </c>
      <c r="F259">
        <v>1</v>
      </c>
      <c r="G259">
        <v>1</v>
      </c>
    </row>
    <row r="260" spans="1:7" x14ac:dyDescent="0.35">
      <c r="A260">
        <v>259</v>
      </c>
      <c r="B260">
        <v>0.1515</v>
      </c>
      <c r="C260">
        <v>0.86</v>
      </c>
      <c r="D260">
        <v>0.16420000000000001</v>
      </c>
      <c r="E260">
        <v>0</v>
      </c>
      <c r="F260">
        <v>5</v>
      </c>
      <c r="G260">
        <v>5</v>
      </c>
    </row>
    <row r="261" spans="1:7" x14ac:dyDescent="0.35">
      <c r="A261">
        <v>260</v>
      </c>
      <c r="B261">
        <v>0.1515</v>
      </c>
      <c r="C261">
        <v>0.93</v>
      </c>
      <c r="D261">
        <v>0.1343</v>
      </c>
      <c r="E261">
        <v>0</v>
      </c>
      <c r="F261">
        <v>16</v>
      </c>
      <c r="G261">
        <v>16</v>
      </c>
    </row>
    <row r="262" spans="1:7" x14ac:dyDescent="0.35">
      <c r="A262">
        <v>261</v>
      </c>
      <c r="B262">
        <v>0.1515</v>
      </c>
      <c r="C262">
        <v>0.69</v>
      </c>
      <c r="D262">
        <v>0.1343</v>
      </c>
      <c r="E262">
        <v>0</v>
      </c>
      <c r="F262">
        <v>54</v>
      </c>
      <c r="G262">
        <v>54</v>
      </c>
    </row>
    <row r="263" spans="1:7" x14ac:dyDescent="0.35">
      <c r="A263">
        <v>262</v>
      </c>
      <c r="B263">
        <v>0.16669999999999999</v>
      </c>
      <c r="C263">
        <v>0.59</v>
      </c>
      <c r="D263">
        <v>0.16420000000000001</v>
      </c>
      <c r="E263">
        <v>3</v>
      </c>
      <c r="F263">
        <v>125</v>
      </c>
      <c r="G263">
        <v>128</v>
      </c>
    </row>
    <row r="264" spans="1:7" x14ac:dyDescent="0.35">
      <c r="A264">
        <v>263</v>
      </c>
      <c r="B264">
        <v>0.13639999999999999</v>
      </c>
      <c r="C264">
        <v>0.59</v>
      </c>
      <c r="D264">
        <v>0.32840000000000003</v>
      </c>
      <c r="E264">
        <v>3</v>
      </c>
      <c r="F264">
        <v>78</v>
      </c>
      <c r="G264">
        <v>81</v>
      </c>
    </row>
    <row r="265" spans="1:7" x14ac:dyDescent="0.35">
      <c r="A265">
        <v>264</v>
      </c>
      <c r="B265">
        <v>0.18179999999999999</v>
      </c>
      <c r="C265">
        <v>0.55000000000000004</v>
      </c>
      <c r="D265">
        <v>0.22389999999999999</v>
      </c>
      <c r="E265">
        <v>0</v>
      </c>
      <c r="F265">
        <v>39</v>
      </c>
      <c r="G265">
        <v>39</v>
      </c>
    </row>
    <row r="266" spans="1:7" x14ac:dyDescent="0.35">
      <c r="A266">
        <v>265</v>
      </c>
      <c r="B266">
        <v>0.18179999999999999</v>
      </c>
      <c r="C266">
        <v>0.51</v>
      </c>
      <c r="D266">
        <v>0.3881</v>
      </c>
      <c r="E266">
        <v>3</v>
      </c>
      <c r="F266">
        <v>32</v>
      </c>
      <c r="G266">
        <v>35</v>
      </c>
    </row>
    <row r="267" spans="1:7" x14ac:dyDescent="0.35">
      <c r="A267">
        <v>266</v>
      </c>
      <c r="B267">
        <v>0.1515</v>
      </c>
      <c r="C267">
        <v>0.47</v>
      </c>
      <c r="D267">
        <v>0.58209999999999995</v>
      </c>
      <c r="E267">
        <v>3</v>
      </c>
      <c r="F267">
        <v>52</v>
      </c>
      <c r="G267">
        <v>55</v>
      </c>
    </row>
    <row r="268" spans="1:7" x14ac:dyDescent="0.35">
      <c r="A268">
        <v>267</v>
      </c>
      <c r="B268">
        <v>0.19700000000000001</v>
      </c>
      <c r="C268">
        <v>0.44</v>
      </c>
      <c r="D268">
        <v>0.35820000000000002</v>
      </c>
      <c r="E268">
        <v>0</v>
      </c>
      <c r="F268">
        <v>49</v>
      </c>
      <c r="G268">
        <v>49</v>
      </c>
    </row>
    <row r="269" spans="1:7" x14ac:dyDescent="0.35">
      <c r="A269">
        <v>268</v>
      </c>
      <c r="B269">
        <v>0.18179999999999999</v>
      </c>
      <c r="C269">
        <v>0.47</v>
      </c>
      <c r="D269">
        <v>0.32840000000000003</v>
      </c>
      <c r="E269">
        <v>0</v>
      </c>
      <c r="F269">
        <v>44</v>
      </c>
      <c r="G269">
        <v>44</v>
      </c>
    </row>
    <row r="270" spans="1:7" x14ac:dyDescent="0.35">
      <c r="A270">
        <v>269</v>
      </c>
      <c r="B270">
        <v>0.16669999999999999</v>
      </c>
      <c r="C270">
        <v>0.47</v>
      </c>
      <c r="D270">
        <v>0.41789999999999999</v>
      </c>
      <c r="E270">
        <v>1</v>
      </c>
      <c r="F270">
        <v>48</v>
      </c>
      <c r="G270">
        <v>49</v>
      </c>
    </row>
    <row r="271" spans="1:7" x14ac:dyDescent="0.35">
      <c r="A271">
        <v>270</v>
      </c>
      <c r="B271">
        <v>0.19700000000000001</v>
      </c>
      <c r="C271">
        <v>0.44</v>
      </c>
      <c r="D271">
        <v>0.32840000000000003</v>
      </c>
      <c r="E271">
        <v>5</v>
      </c>
      <c r="F271">
        <v>63</v>
      </c>
      <c r="G271">
        <v>68</v>
      </c>
    </row>
    <row r="272" spans="1:7" x14ac:dyDescent="0.35">
      <c r="A272">
        <v>271</v>
      </c>
      <c r="B272">
        <v>0.18179999999999999</v>
      </c>
      <c r="C272">
        <v>0.47</v>
      </c>
      <c r="D272">
        <v>0.35820000000000002</v>
      </c>
      <c r="E272">
        <v>0</v>
      </c>
      <c r="F272">
        <v>139</v>
      </c>
      <c r="G272">
        <v>139</v>
      </c>
    </row>
    <row r="273" spans="1:7" x14ac:dyDescent="0.35">
      <c r="A273">
        <v>272</v>
      </c>
      <c r="B273">
        <v>0.1515</v>
      </c>
      <c r="C273">
        <v>0.47</v>
      </c>
      <c r="D273">
        <v>0.52239999999999998</v>
      </c>
      <c r="E273">
        <v>2</v>
      </c>
      <c r="F273">
        <v>135</v>
      </c>
      <c r="G273">
        <v>137</v>
      </c>
    </row>
    <row r="274" spans="1:7" x14ac:dyDescent="0.35">
      <c r="A274">
        <v>273</v>
      </c>
      <c r="B274">
        <v>0.1515</v>
      </c>
      <c r="C274">
        <v>0.47</v>
      </c>
      <c r="D274">
        <v>0.41789999999999999</v>
      </c>
      <c r="E274">
        <v>1</v>
      </c>
      <c r="F274">
        <v>82</v>
      </c>
      <c r="G274">
        <v>83</v>
      </c>
    </row>
    <row r="275" spans="1:7" x14ac:dyDescent="0.35">
      <c r="A275">
        <v>274</v>
      </c>
      <c r="B275">
        <v>0.13639999999999999</v>
      </c>
      <c r="C275">
        <v>0.5</v>
      </c>
      <c r="D275">
        <v>0.32840000000000003</v>
      </c>
      <c r="E275">
        <v>2</v>
      </c>
      <c r="F275">
        <v>54</v>
      </c>
      <c r="G275">
        <v>56</v>
      </c>
    </row>
    <row r="276" spans="1:7" x14ac:dyDescent="0.35">
      <c r="A276">
        <v>275</v>
      </c>
      <c r="B276">
        <v>0.13639999999999999</v>
      </c>
      <c r="C276">
        <v>0.55000000000000004</v>
      </c>
      <c r="D276">
        <v>0.32840000000000003</v>
      </c>
      <c r="E276">
        <v>0</v>
      </c>
      <c r="F276">
        <v>57</v>
      </c>
      <c r="G276">
        <v>57</v>
      </c>
    </row>
    <row r="277" spans="1:7" x14ac:dyDescent="0.35">
      <c r="A277">
        <v>276</v>
      </c>
      <c r="B277">
        <v>0.1212</v>
      </c>
      <c r="C277">
        <v>0.55000000000000004</v>
      </c>
      <c r="D277">
        <v>0.44779999999999998</v>
      </c>
      <c r="E277">
        <v>1</v>
      </c>
      <c r="F277">
        <v>32</v>
      </c>
      <c r="G277">
        <v>33</v>
      </c>
    </row>
    <row r="278" spans="1:7" x14ac:dyDescent="0.35">
      <c r="A278">
        <v>277</v>
      </c>
      <c r="B278">
        <v>0.1061</v>
      </c>
      <c r="C278">
        <v>0.59</v>
      </c>
      <c r="D278">
        <v>0.41789999999999999</v>
      </c>
      <c r="E278">
        <v>1</v>
      </c>
      <c r="F278">
        <v>19</v>
      </c>
      <c r="G278">
        <v>20</v>
      </c>
    </row>
    <row r="279" spans="1:7" x14ac:dyDescent="0.35">
      <c r="A279">
        <v>278</v>
      </c>
      <c r="B279">
        <v>0.1212</v>
      </c>
      <c r="C279">
        <v>0.59</v>
      </c>
      <c r="D279">
        <v>0.28360000000000002</v>
      </c>
      <c r="E279">
        <v>1</v>
      </c>
      <c r="F279">
        <v>6</v>
      </c>
      <c r="G279">
        <v>7</v>
      </c>
    </row>
    <row r="280" spans="1:7" x14ac:dyDescent="0.35">
      <c r="A280">
        <v>279</v>
      </c>
      <c r="B280">
        <v>0.1212</v>
      </c>
      <c r="C280">
        <v>0.5</v>
      </c>
      <c r="D280">
        <v>0.28360000000000002</v>
      </c>
      <c r="E280">
        <v>0</v>
      </c>
      <c r="F280">
        <v>2</v>
      </c>
      <c r="G280">
        <v>2</v>
      </c>
    </row>
    <row r="281" spans="1:7" x14ac:dyDescent="0.35">
      <c r="A281">
        <v>280</v>
      </c>
      <c r="B281">
        <v>0.1212</v>
      </c>
      <c r="C281">
        <v>0.5</v>
      </c>
      <c r="D281">
        <v>0.35820000000000002</v>
      </c>
      <c r="E281">
        <v>0</v>
      </c>
      <c r="F281">
        <v>2</v>
      </c>
      <c r="G281">
        <v>2</v>
      </c>
    </row>
    <row r="282" spans="1:7" x14ac:dyDescent="0.35">
      <c r="A282">
        <v>281</v>
      </c>
      <c r="B282">
        <v>0.1212</v>
      </c>
      <c r="C282">
        <v>0.5</v>
      </c>
      <c r="D282">
        <v>0.32840000000000003</v>
      </c>
      <c r="E282">
        <v>0</v>
      </c>
      <c r="F282">
        <v>3</v>
      </c>
      <c r="G282">
        <v>3</v>
      </c>
    </row>
    <row r="283" spans="1:7" x14ac:dyDescent="0.35">
      <c r="A283">
        <v>282</v>
      </c>
      <c r="B283">
        <v>0.1212</v>
      </c>
      <c r="C283">
        <v>0.5</v>
      </c>
      <c r="D283">
        <v>0.25369999999999998</v>
      </c>
      <c r="E283">
        <v>0</v>
      </c>
      <c r="F283">
        <v>4</v>
      </c>
      <c r="G283">
        <v>4</v>
      </c>
    </row>
    <row r="284" spans="1:7" x14ac:dyDescent="0.35">
      <c r="A284">
        <v>283</v>
      </c>
      <c r="B284">
        <v>0.1212</v>
      </c>
      <c r="C284">
        <v>0.5</v>
      </c>
      <c r="D284">
        <v>0.29849999999999999</v>
      </c>
      <c r="E284">
        <v>0</v>
      </c>
      <c r="F284">
        <v>3</v>
      </c>
      <c r="G284">
        <v>3</v>
      </c>
    </row>
    <row r="285" spans="1:7" x14ac:dyDescent="0.35">
      <c r="A285">
        <v>284</v>
      </c>
      <c r="B285">
        <v>0.1515</v>
      </c>
      <c r="C285">
        <v>0.54</v>
      </c>
      <c r="D285">
        <v>0.1343</v>
      </c>
      <c r="E285">
        <v>0</v>
      </c>
      <c r="F285">
        <v>28</v>
      </c>
      <c r="G285">
        <v>28</v>
      </c>
    </row>
    <row r="286" spans="1:7" x14ac:dyDescent="0.35">
      <c r="A286">
        <v>285</v>
      </c>
      <c r="B286">
        <v>0.1515</v>
      </c>
      <c r="C286">
        <v>0.54</v>
      </c>
      <c r="D286">
        <v>0.1343</v>
      </c>
      <c r="E286">
        <v>0</v>
      </c>
      <c r="F286">
        <v>72</v>
      </c>
      <c r="G286">
        <v>72</v>
      </c>
    </row>
    <row r="287" spans="1:7" x14ac:dyDescent="0.35">
      <c r="A287">
        <v>286</v>
      </c>
      <c r="B287">
        <v>0.13639999999999999</v>
      </c>
      <c r="C287">
        <v>0.5</v>
      </c>
      <c r="D287">
        <v>0.19400000000000001</v>
      </c>
      <c r="E287">
        <v>5</v>
      </c>
      <c r="F287">
        <v>197</v>
      </c>
      <c r="G287">
        <v>202</v>
      </c>
    </row>
    <row r="288" spans="1:7" x14ac:dyDescent="0.35">
      <c r="A288">
        <v>287</v>
      </c>
      <c r="B288">
        <v>0.1212</v>
      </c>
      <c r="C288">
        <v>0.5</v>
      </c>
      <c r="D288">
        <v>0.32840000000000003</v>
      </c>
      <c r="E288">
        <v>2</v>
      </c>
      <c r="F288">
        <v>137</v>
      </c>
      <c r="G288">
        <v>139</v>
      </c>
    </row>
    <row r="289" spans="1:7" x14ac:dyDescent="0.35">
      <c r="A289">
        <v>288</v>
      </c>
      <c r="B289">
        <v>0.13639999999999999</v>
      </c>
      <c r="C289">
        <v>0.5</v>
      </c>
      <c r="D289">
        <v>0.35820000000000002</v>
      </c>
      <c r="E289">
        <v>2</v>
      </c>
      <c r="F289">
        <v>36</v>
      </c>
      <c r="G289">
        <v>38</v>
      </c>
    </row>
    <row r="290" spans="1:7" x14ac:dyDescent="0.35">
      <c r="A290">
        <v>289</v>
      </c>
      <c r="B290">
        <v>0.16669999999999999</v>
      </c>
      <c r="C290">
        <v>0.44</v>
      </c>
      <c r="D290">
        <v>0.44779999999999998</v>
      </c>
      <c r="E290">
        <v>4</v>
      </c>
      <c r="F290">
        <v>33</v>
      </c>
      <c r="G290">
        <v>37</v>
      </c>
    </row>
    <row r="291" spans="1:7" x14ac:dyDescent="0.35">
      <c r="A291">
        <v>290</v>
      </c>
      <c r="B291">
        <v>0.16669999999999999</v>
      </c>
      <c r="C291">
        <v>0.44</v>
      </c>
      <c r="D291">
        <v>0.41789999999999999</v>
      </c>
      <c r="E291">
        <v>3</v>
      </c>
      <c r="F291">
        <v>49</v>
      </c>
      <c r="G291">
        <v>52</v>
      </c>
    </row>
    <row r="292" spans="1:7" x14ac:dyDescent="0.35">
      <c r="A292">
        <v>291</v>
      </c>
      <c r="B292">
        <v>0.19700000000000001</v>
      </c>
      <c r="C292">
        <v>0.41</v>
      </c>
      <c r="D292">
        <v>0.44779999999999998</v>
      </c>
      <c r="E292">
        <v>2</v>
      </c>
      <c r="F292">
        <v>81</v>
      </c>
      <c r="G292">
        <v>83</v>
      </c>
    </row>
    <row r="293" spans="1:7" x14ac:dyDescent="0.35">
      <c r="A293">
        <v>292</v>
      </c>
      <c r="B293">
        <v>0.19700000000000001</v>
      </c>
      <c r="C293">
        <v>0.41</v>
      </c>
      <c r="D293">
        <v>0.3881</v>
      </c>
      <c r="E293">
        <v>3</v>
      </c>
      <c r="F293">
        <v>39</v>
      </c>
      <c r="G293">
        <v>42</v>
      </c>
    </row>
    <row r="294" spans="1:7" x14ac:dyDescent="0.35">
      <c r="A294">
        <v>293</v>
      </c>
      <c r="B294">
        <v>0.21210000000000001</v>
      </c>
      <c r="C294">
        <v>0.38</v>
      </c>
      <c r="D294">
        <v>0.29849999999999999</v>
      </c>
      <c r="E294">
        <v>5</v>
      </c>
      <c r="F294">
        <v>55</v>
      </c>
      <c r="G294">
        <v>60</v>
      </c>
    </row>
    <row r="295" spans="1:7" x14ac:dyDescent="0.35">
      <c r="A295">
        <v>294</v>
      </c>
      <c r="B295">
        <v>0.21210000000000001</v>
      </c>
      <c r="C295">
        <v>0.38</v>
      </c>
      <c r="D295">
        <v>0.35820000000000002</v>
      </c>
      <c r="E295">
        <v>2</v>
      </c>
      <c r="F295">
        <v>76</v>
      </c>
      <c r="G295">
        <v>78</v>
      </c>
    </row>
    <row r="296" spans="1:7" x14ac:dyDescent="0.35">
      <c r="A296">
        <v>295</v>
      </c>
      <c r="B296">
        <v>0.18179999999999999</v>
      </c>
      <c r="C296">
        <v>0.4</v>
      </c>
      <c r="D296">
        <v>0.28360000000000002</v>
      </c>
      <c r="E296">
        <v>4</v>
      </c>
      <c r="F296">
        <v>158</v>
      </c>
      <c r="G296">
        <v>162</v>
      </c>
    </row>
    <row r="297" spans="1:7" x14ac:dyDescent="0.35">
      <c r="A297">
        <v>296</v>
      </c>
      <c r="B297">
        <v>0.18179999999999999</v>
      </c>
      <c r="C297">
        <v>0.4</v>
      </c>
      <c r="D297">
        <v>0.32840000000000003</v>
      </c>
      <c r="E297">
        <v>3</v>
      </c>
      <c r="F297">
        <v>141</v>
      </c>
      <c r="G297">
        <v>144</v>
      </c>
    </row>
    <row r="298" spans="1:7" x14ac:dyDescent="0.35">
      <c r="A298">
        <v>297</v>
      </c>
      <c r="B298">
        <v>0.1515</v>
      </c>
      <c r="C298">
        <v>0.47</v>
      </c>
      <c r="D298">
        <v>0.25369999999999998</v>
      </c>
      <c r="E298">
        <v>1</v>
      </c>
      <c r="F298">
        <v>98</v>
      </c>
      <c r="G298">
        <v>99</v>
      </c>
    </row>
    <row r="299" spans="1:7" x14ac:dyDescent="0.35">
      <c r="A299">
        <v>298</v>
      </c>
      <c r="B299">
        <v>0.1515</v>
      </c>
      <c r="C299">
        <v>0.47</v>
      </c>
      <c r="D299">
        <v>0.22389999999999999</v>
      </c>
      <c r="E299">
        <v>0</v>
      </c>
      <c r="F299">
        <v>64</v>
      </c>
      <c r="G299">
        <v>64</v>
      </c>
    </row>
    <row r="300" spans="1:7" x14ac:dyDescent="0.35">
      <c r="A300">
        <v>299</v>
      </c>
      <c r="B300">
        <v>0.1212</v>
      </c>
      <c r="C300">
        <v>0.46</v>
      </c>
      <c r="D300">
        <v>0.29849999999999999</v>
      </c>
      <c r="E300">
        <v>0</v>
      </c>
      <c r="F300">
        <v>40</v>
      </c>
      <c r="G300">
        <v>40</v>
      </c>
    </row>
    <row r="301" spans="1:7" x14ac:dyDescent="0.35">
      <c r="A301">
        <v>300</v>
      </c>
      <c r="B301">
        <v>0.1212</v>
      </c>
      <c r="C301">
        <v>0.46</v>
      </c>
      <c r="D301">
        <v>0.32840000000000003</v>
      </c>
      <c r="E301">
        <v>0</v>
      </c>
      <c r="F301">
        <v>30</v>
      </c>
      <c r="G301">
        <v>30</v>
      </c>
    </row>
    <row r="302" spans="1:7" x14ac:dyDescent="0.35">
      <c r="A302">
        <v>301</v>
      </c>
      <c r="B302">
        <v>0.13639999999999999</v>
      </c>
      <c r="C302">
        <v>0.5</v>
      </c>
      <c r="D302">
        <v>0.19400000000000001</v>
      </c>
      <c r="E302">
        <v>1</v>
      </c>
      <c r="F302">
        <v>14</v>
      </c>
      <c r="G302">
        <v>15</v>
      </c>
    </row>
    <row r="303" spans="1:7" x14ac:dyDescent="0.35">
      <c r="A303">
        <v>302</v>
      </c>
      <c r="B303">
        <v>0.13639999999999999</v>
      </c>
      <c r="C303">
        <v>0.5</v>
      </c>
      <c r="D303">
        <v>0.19400000000000001</v>
      </c>
      <c r="E303">
        <v>0</v>
      </c>
      <c r="F303">
        <v>14</v>
      </c>
      <c r="G303">
        <v>14</v>
      </c>
    </row>
    <row r="304" spans="1:7" x14ac:dyDescent="0.35">
      <c r="A304">
        <v>303</v>
      </c>
      <c r="B304">
        <v>0.1212</v>
      </c>
      <c r="C304">
        <v>0.54</v>
      </c>
      <c r="D304">
        <v>0.16420000000000001</v>
      </c>
      <c r="E304">
        <v>0</v>
      </c>
      <c r="F304">
        <v>5</v>
      </c>
      <c r="G304">
        <v>5</v>
      </c>
    </row>
    <row r="305" spans="1:7" x14ac:dyDescent="0.35">
      <c r="A305">
        <v>304</v>
      </c>
      <c r="B305">
        <v>0.1212</v>
      </c>
      <c r="C305">
        <v>0.54</v>
      </c>
      <c r="D305">
        <v>0.1343</v>
      </c>
      <c r="E305">
        <v>0</v>
      </c>
      <c r="F305">
        <v>1</v>
      </c>
      <c r="G305">
        <v>1</v>
      </c>
    </row>
    <row r="306" spans="1:7" x14ac:dyDescent="0.35">
      <c r="A306">
        <v>305</v>
      </c>
      <c r="B306">
        <v>0.13639999999999999</v>
      </c>
      <c r="C306">
        <v>0.54</v>
      </c>
      <c r="D306">
        <v>0.1045</v>
      </c>
      <c r="E306">
        <v>0</v>
      </c>
      <c r="F306">
        <v>1</v>
      </c>
      <c r="G306">
        <v>1</v>
      </c>
    </row>
    <row r="307" spans="1:7" x14ac:dyDescent="0.35">
      <c r="A307">
        <v>306</v>
      </c>
      <c r="B307">
        <v>0.13639999999999999</v>
      </c>
      <c r="C307">
        <v>0.54</v>
      </c>
      <c r="D307">
        <v>8.9599999999999999E-2</v>
      </c>
      <c r="E307">
        <v>0</v>
      </c>
      <c r="F307">
        <v>8</v>
      </c>
      <c r="G307">
        <v>8</v>
      </c>
    </row>
    <row r="308" spans="1:7" x14ac:dyDescent="0.35">
      <c r="A308">
        <v>307</v>
      </c>
      <c r="B308">
        <v>0.18179999999999999</v>
      </c>
      <c r="C308">
        <v>0.54</v>
      </c>
      <c r="D308">
        <v>0</v>
      </c>
      <c r="E308">
        <v>0</v>
      </c>
      <c r="F308">
        <v>17</v>
      </c>
      <c r="G308">
        <v>17</v>
      </c>
    </row>
    <row r="309" spans="1:7" x14ac:dyDescent="0.35">
      <c r="A309">
        <v>308</v>
      </c>
      <c r="B309">
        <v>0.1212</v>
      </c>
      <c r="C309">
        <v>0.74</v>
      </c>
      <c r="D309">
        <v>0.16420000000000001</v>
      </c>
      <c r="E309">
        <v>0</v>
      </c>
      <c r="F309">
        <v>70</v>
      </c>
      <c r="G309">
        <v>70</v>
      </c>
    </row>
    <row r="310" spans="1:7" x14ac:dyDescent="0.35">
      <c r="A310">
        <v>309</v>
      </c>
      <c r="B310">
        <v>0.16669999999999999</v>
      </c>
      <c r="C310">
        <v>0.68</v>
      </c>
      <c r="D310">
        <v>0</v>
      </c>
      <c r="E310">
        <v>2</v>
      </c>
      <c r="F310">
        <v>156</v>
      </c>
      <c r="G310">
        <v>158</v>
      </c>
    </row>
    <row r="311" spans="1:7" x14ac:dyDescent="0.35">
      <c r="A311">
        <v>310</v>
      </c>
      <c r="B311">
        <v>0.1515</v>
      </c>
      <c r="C311">
        <v>0.69</v>
      </c>
      <c r="D311">
        <v>0.1343</v>
      </c>
      <c r="E311">
        <v>0</v>
      </c>
      <c r="F311">
        <v>117</v>
      </c>
      <c r="G311">
        <v>117</v>
      </c>
    </row>
    <row r="312" spans="1:7" x14ac:dyDescent="0.35">
      <c r="A312">
        <v>311</v>
      </c>
      <c r="B312">
        <v>0.18179999999999999</v>
      </c>
      <c r="C312">
        <v>0.55000000000000004</v>
      </c>
      <c r="D312">
        <v>0.19400000000000001</v>
      </c>
      <c r="E312">
        <v>4</v>
      </c>
      <c r="F312">
        <v>40</v>
      </c>
      <c r="G312">
        <v>44</v>
      </c>
    </row>
    <row r="313" spans="1:7" x14ac:dyDescent="0.35">
      <c r="A313">
        <v>312</v>
      </c>
      <c r="B313">
        <v>0.16669999999999999</v>
      </c>
      <c r="C313">
        <v>0.51</v>
      </c>
      <c r="D313">
        <v>0.28360000000000002</v>
      </c>
      <c r="E313">
        <v>6</v>
      </c>
      <c r="F313">
        <v>47</v>
      </c>
      <c r="G313">
        <v>53</v>
      </c>
    </row>
    <row r="314" spans="1:7" x14ac:dyDescent="0.35">
      <c r="A314">
        <v>313</v>
      </c>
      <c r="B314">
        <v>0.19700000000000001</v>
      </c>
      <c r="C314">
        <v>0.44</v>
      </c>
      <c r="D314">
        <v>0.25369999999999998</v>
      </c>
      <c r="E314">
        <v>2</v>
      </c>
      <c r="F314">
        <v>59</v>
      </c>
      <c r="G314">
        <v>61</v>
      </c>
    </row>
    <row r="315" spans="1:7" x14ac:dyDescent="0.35">
      <c r="A315">
        <v>314</v>
      </c>
      <c r="B315">
        <v>0.19700000000000001</v>
      </c>
      <c r="C315">
        <v>0.37</v>
      </c>
      <c r="D315">
        <v>0.3881</v>
      </c>
      <c r="E315">
        <v>4</v>
      </c>
      <c r="F315">
        <v>73</v>
      </c>
      <c r="G315">
        <v>77</v>
      </c>
    </row>
    <row r="316" spans="1:7" x14ac:dyDescent="0.35">
      <c r="A316">
        <v>315</v>
      </c>
      <c r="B316">
        <v>0.21210000000000001</v>
      </c>
      <c r="C316">
        <v>0.41</v>
      </c>
      <c r="D316">
        <v>0.28360000000000002</v>
      </c>
      <c r="E316">
        <v>5</v>
      </c>
      <c r="F316">
        <v>59</v>
      </c>
      <c r="G316">
        <v>64</v>
      </c>
    </row>
    <row r="317" spans="1:7" x14ac:dyDescent="0.35">
      <c r="A317">
        <v>316</v>
      </c>
      <c r="B317">
        <v>0.2424</v>
      </c>
      <c r="C317">
        <v>0.38</v>
      </c>
      <c r="D317">
        <v>0.16420000000000001</v>
      </c>
      <c r="E317">
        <v>9</v>
      </c>
      <c r="F317">
        <v>59</v>
      </c>
      <c r="G317">
        <v>68</v>
      </c>
    </row>
    <row r="318" spans="1:7" x14ac:dyDescent="0.35">
      <c r="A318">
        <v>317</v>
      </c>
      <c r="B318">
        <v>0.2424</v>
      </c>
      <c r="C318">
        <v>0.41</v>
      </c>
      <c r="D318">
        <v>0.1045</v>
      </c>
      <c r="E318">
        <v>3</v>
      </c>
      <c r="F318">
        <v>87</v>
      </c>
      <c r="G318">
        <v>90</v>
      </c>
    </row>
    <row r="319" spans="1:7" x14ac:dyDescent="0.35">
      <c r="A319">
        <v>318</v>
      </c>
      <c r="B319">
        <v>0.2273</v>
      </c>
      <c r="C319">
        <v>0.41</v>
      </c>
      <c r="D319">
        <v>0.16420000000000001</v>
      </c>
      <c r="E319">
        <v>4</v>
      </c>
      <c r="F319">
        <v>155</v>
      </c>
      <c r="G319">
        <v>159</v>
      </c>
    </row>
    <row r="320" spans="1:7" x14ac:dyDescent="0.35">
      <c r="A320">
        <v>319</v>
      </c>
      <c r="B320">
        <v>0.2576</v>
      </c>
      <c r="C320">
        <v>0.47</v>
      </c>
      <c r="D320">
        <v>0</v>
      </c>
      <c r="E320">
        <v>5</v>
      </c>
      <c r="F320">
        <v>134</v>
      </c>
      <c r="G320">
        <v>139</v>
      </c>
    </row>
    <row r="321" spans="1:7" x14ac:dyDescent="0.35">
      <c r="A321">
        <v>320</v>
      </c>
      <c r="B321">
        <v>0.19700000000000001</v>
      </c>
      <c r="C321">
        <v>0.59</v>
      </c>
      <c r="D321">
        <v>8.9599999999999999E-2</v>
      </c>
      <c r="E321">
        <v>3</v>
      </c>
      <c r="F321">
        <v>89</v>
      </c>
      <c r="G321">
        <v>92</v>
      </c>
    </row>
    <row r="322" spans="1:7" x14ac:dyDescent="0.35">
      <c r="A322">
        <v>321</v>
      </c>
      <c r="B322">
        <v>0.2424</v>
      </c>
      <c r="C322">
        <v>0.59</v>
      </c>
      <c r="D322">
        <v>0</v>
      </c>
      <c r="E322">
        <v>0</v>
      </c>
      <c r="F322">
        <v>68</v>
      </c>
      <c r="G322">
        <v>68</v>
      </c>
    </row>
    <row r="323" spans="1:7" x14ac:dyDescent="0.35">
      <c r="A323">
        <v>322</v>
      </c>
      <c r="B323">
        <v>0.2273</v>
      </c>
      <c r="C323">
        <v>0.69</v>
      </c>
      <c r="D323">
        <v>0</v>
      </c>
      <c r="E323">
        <v>4</v>
      </c>
      <c r="F323">
        <v>48</v>
      </c>
      <c r="G323">
        <v>52</v>
      </c>
    </row>
    <row r="324" spans="1:7" x14ac:dyDescent="0.35">
      <c r="A324">
        <v>323</v>
      </c>
      <c r="B324">
        <v>0.2273</v>
      </c>
      <c r="C324">
        <v>0.69</v>
      </c>
      <c r="D324">
        <v>0</v>
      </c>
      <c r="E324">
        <v>2</v>
      </c>
      <c r="F324">
        <v>34</v>
      </c>
      <c r="G324">
        <v>36</v>
      </c>
    </row>
    <row r="325" spans="1:7" x14ac:dyDescent="0.35">
      <c r="A325">
        <v>324</v>
      </c>
      <c r="B325">
        <v>0.2424</v>
      </c>
      <c r="C325">
        <v>0.55000000000000004</v>
      </c>
      <c r="D325">
        <v>0</v>
      </c>
      <c r="E325">
        <v>1</v>
      </c>
      <c r="F325">
        <v>26</v>
      </c>
      <c r="G325">
        <v>27</v>
      </c>
    </row>
    <row r="326" spans="1:7" x14ac:dyDescent="0.35">
      <c r="A326">
        <v>325</v>
      </c>
      <c r="B326">
        <v>0.2424</v>
      </c>
      <c r="C326">
        <v>0.55000000000000004</v>
      </c>
      <c r="D326">
        <v>0</v>
      </c>
      <c r="E326">
        <v>3</v>
      </c>
      <c r="F326">
        <v>25</v>
      </c>
      <c r="G326">
        <v>28</v>
      </c>
    </row>
    <row r="327" spans="1:7" x14ac:dyDescent="0.35">
      <c r="A327">
        <v>326</v>
      </c>
      <c r="B327">
        <v>0.19700000000000001</v>
      </c>
      <c r="C327">
        <v>0.59</v>
      </c>
      <c r="D327">
        <v>8.9599999999999999E-2</v>
      </c>
      <c r="E327">
        <v>2</v>
      </c>
      <c r="F327">
        <v>18</v>
      </c>
      <c r="G327">
        <v>20</v>
      </c>
    </row>
    <row r="328" spans="1:7" x14ac:dyDescent="0.35">
      <c r="A328">
        <v>327</v>
      </c>
      <c r="B328">
        <v>0.19700000000000001</v>
      </c>
      <c r="C328">
        <v>0.59</v>
      </c>
      <c r="D328">
        <v>8.9599999999999999E-2</v>
      </c>
      <c r="E328">
        <v>0</v>
      </c>
      <c r="F328">
        <v>12</v>
      </c>
      <c r="G328">
        <v>12</v>
      </c>
    </row>
    <row r="329" spans="1:7" x14ac:dyDescent="0.35">
      <c r="A329">
        <v>328</v>
      </c>
      <c r="B329">
        <v>0.2273</v>
      </c>
      <c r="C329">
        <v>0.59</v>
      </c>
      <c r="D329">
        <v>0</v>
      </c>
      <c r="E329">
        <v>1</v>
      </c>
      <c r="F329">
        <v>7</v>
      </c>
      <c r="G329">
        <v>8</v>
      </c>
    </row>
    <row r="330" spans="1:7" x14ac:dyDescent="0.35">
      <c r="A330">
        <v>329</v>
      </c>
      <c r="B330">
        <v>0.2273</v>
      </c>
      <c r="C330">
        <v>0.59</v>
      </c>
      <c r="D330">
        <v>0</v>
      </c>
      <c r="E330">
        <v>0</v>
      </c>
      <c r="F330">
        <v>5</v>
      </c>
      <c r="G330">
        <v>5</v>
      </c>
    </row>
    <row r="331" spans="1:7" x14ac:dyDescent="0.35">
      <c r="A331">
        <v>330</v>
      </c>
      <c r="B331">
        <v>0.2273</v>
      </c>
      <c r="C331">
        <v>0.59</v>
      </c>
      <c r="D331">
        <v>0</v>
      </c>
      <c r="E331">
        <v>0</v>
      </c>
      <c r="F331">
        <v>1</v>
      </c>
      <c r="G331">
        <v>1</v>
      </c>
    </row>
    <row r="332" spans="1:7" x14ac:dyDescent="0.35">
      <c r="A332">
        <v>331</v>
      </c>
      <c r="B332">
        <v>0.16669999999999999</v>
      </c>
      <c r="C332">
        <v>0.63</v>
      </c>
      <c r="D332">
        <v>0.1045</v>
      </c>
      <c r="E332">
        <v>1</v>
      </c>
      <c r="F332">
        <v>2</v>
      </c>
      <c r="G332">
        <v>3</v>
      </c>
    </row>
    <row r="333" spans="1:7" x14ac:dyDescent="0.35">
      <c r="A333">
        <v>332</v>
      </c>
      <c r="B333">
        <v>0.21210000000000001</v>
      </c>
      <c r="C333">
        <v>0.63</v>
      </c>
      <c r="D333">
        <v>0</v>
      </c>
      <c r="E333">
        <v>1</v>
      </c>
      <c r="F333">
        <v>9</v>
      </c>
      <c r="G333">
        <v>10</v>
      </c>
    </row>
    <row r="334" spans="1:7" x14ac:dyDescent="0.35">
      <c r="A334">
        <v>333</v>
      </c>
      <c r="B334">
        <v>0.1515</v>
      </c>
      <c r="C334">
        <v>0.63</v>
      </c>
      <c r="D334">
        <v>0.1343</v>
      </c>
      <c r="E334">
        <v>1</v>
      </c>
      <c r="F334">
        <v>22</v>
      </c>
      <c r="G334">
        <v>23</v>
      </c>
    </row>
    <row r="335" spans="1:7" x14ac:dyDescent="0.35">
      <c r="A335">
        <v>334</v>
      </c>
      <c r="B335">
        <v>0.18179999999999999</v>
      </c>
      <c r="C335">
        <v>0.64</v>
      </c>
      <c r="D335">
        <v>0.1343</v>
      </c>
      <c r="E335">
        <v>2</v>
      </c>
      <c r="F335">
        <v>31</v>
      </c>
      <c r="G335">
        <v>33</v>
      </c>
    </row>
    <row r="336" spans="1:7" x14ac:dyDescent="0.35">
      <c r="A336">
        <v>335</v>
      </c>
      <c r="B336">
        <v>0.19700000000000001</v>
      </c>
      <c r="C336">
        <v>0.59</v>
      </c>
      <c r="D336">
        <v>0.16420000000000001</v>
      </c>
      <c r="E336">
        <v>2</v>
      </c>
      <c r="F336">
        <v>57</v>
      </c>
      <c r="G336">
        <v>59</v>
      </c>
    </row>
    <row r="337" spans="1:7" x14ac:dyDescent="0.35">
      <c r="A337">
        <v>336</v>
      </c>
      <c r="B337">
        <v>0.19700000000000001</v>
      </c>
      <c r="C337">
        <v>0.55000000000000004</v>
      </c>
      <c r="D337">
        <v>0.22389999999999999</v>
      </c>
      <c r="E337">
        <v>18</v>
      </c>
      <c r="F337">
        <v>54</v>
      </c>
      <c r="G337">
        <v>72</v>
      </c>
    </row>
    <row r="338" spans="1:7" x14ac:dyDescent="0.35">
      <c r="A338">
        <v>337</v>
      </c>
      <c r="B338">
        <v>0.2273</v>
      </c>
      <c r="C338">
        <v>0.48</v>
      </c>
      <c r="D338">
        <v>0.22389999999999999</v>
      </c>
      <c r="E338">
        <v>15</v>
      </c>
      <c r="F338">
        <v>74</v>
      </c>
      <c r="G338">
        <v>89</v>
      </c>
    </row>
    <row r="339" spans="1:7" x14ac:dyDescent="0.35">
      <c r="A339">
        <v>338</v>
      </c>
      <c r="B339">
        <v>0.2576</v>
      </c>
      <c r="C339">
        <v>0.38</v>
      </c>
      <c r="D339">
        <v>0.29849999999999999</v>
      </c>
      <c r="E339">
        <v>21</v>
      </c>
      <c r="F339">
        <v>80</v>
      </c>
      <c r="G339">
        <v>101</v>
      </c>
    </row>
    <row r="340" spans="1:7" x14ac:dyDescent="0.35">
      <c r="A340">
        <v>339</v>
      </c>
      <c r="B340">
        <v>0.28789999999999999</v>
      </c>
      <c r="C340">
        <v>0.39</v>
      </c>
      <c r="D340">
        <v>0.28360000000000002</v>
      </c>
      <c r="E340">
        <v>26</v>
      </c>
      <c r="F340">
        <v>92</v>
      </c>
      <c r="G340">
        <v>118</v>
      </c>
    </row>
    <row r="341" spans="1:7" x14ac:dyDescent="0.35">
      <c r="A341">
        <v>340</v>
      </c>
      <c r="B341">
        <v>0.31819999999999998</v>
      </c>
      <c r="C341">
        <v>0.36</v>
      </c>
      <c r="D341">
        <v>0.19400000000000001</v>
      </c>
      <c r="E341">
        <v>21</v>
      </c>
      <c r="F341">
        <v>108</v>
      </c>
      <c r="G341">
        <v>129</v>
      </c>
    </row>
    <row r="342" spans="1:7" x14ac:dyDescent="0.35">
      <c r="A342">
        <v>341</v>
      </c>
      <c r="B342">
        <v>0.33329999999999999</v>
      </c>
      <c r="C342">
        <v>0.34</v>
      </c>
      <c r="D342">
        <v>0.19400000000000001</v>
      </c>
      <c r="E342">
        <v>33</v>
      </c>
      <c r="F342">
        <v>95</v>
      </c>
      <c r="G342">
        <v>128</v>
      </c>
    </row>
    <row r="343" spans="1:7" x14ac:dyDescent="0.35">
      <c r="A343">
        <v>342</v>
      </c>
      <c r="B343">
        <v>0.30299999999999999</v>
      </c>
      <c r="C343">
        <v>0.36</v>
      </c>
      <c r="D343">
        <v>0.28360000000000002</v>
      </c>
      <c r="E343">
        <v>29</v>
      </c>
      <c r="F343">
        <v>54</v>
      </c>
      <c r="G343">
        <v>83</v>
      </c>
    </row>
    <row r="344" spans="1:7" x14ac:dyDescent="0.35">
      <c r="A344">
        <v>343</v>
      </c>
      <c r="B344">
        <v>0.28789999999999999</v>
      </c>
      <c r="C344">
        <v>0.45</v>
      </c>
      <c r="D344">
        <v>0.25369999999999998</v>
      </c>
      <c r="E344">
        <v>15</v>
      </c>
      <c r="F344">
        <v>69</v>
      </c>
      <c r="G344">
        <v>84</v>
      </c>
    </row>
    <row r="345" spans="1:7" x14ac:dyDescent="0.35">
      <c r="A345">
        <v>344</v>
      </c>
      <c r="B345">
        <v>0.30299999999999999</v>
      </c>
      <c r="C345">
        <v>0.39</v>
      </c>
      <c r="D345">
        <v>0.25369999999999998</v>
      </c>
      <c r="E345">
        <v>14</v>
      </c>
      <c r="F345">
        <v>60</v>
      </c>
      <c r="G345">
        <v>74</v>
      </c>
    </row>
    <row r="346" spans="1:7" x14ac:dyDescent="0.35">
      <c r="A346">
        <v>345</v>
      </c>
      <c r="B346">
        <v>0.30299999999999999</v>
      </c>
      <c r="C346">
        <v>0.39</v>
      </c>
      <c r="D346">
        <v>0.25369999999999998</v>
      </c>
      <c r="E346">
        <v>6</v>
      </c>
      <c r="F346">
        <v>35</v>
      </c>
      <c r="G346">
        <v>41</v>
      </c>
    </row>
    <row r="347" spans="1:7" x14ac:dyDescent="0.35">
      <c r="A347">
        <v>346</v>
      </c>
      <c r="B347">
        <v>0.30299999999999999</v>
      </c>
      <c r="C347">
        <v>0.39</v>
      </c>
      <c r="D347">
        <v>0.22389999999999999</v>
      </c>
      <c r="E347">
        <v>6</v>
      </c>
      <c r="F347">
        <v>51</v>
      </c>
      <c r="G347">
        <v>57</v>
      </c>
    </row>
    <row r="348" spans="1:7" x14ac:dyDescent="0.35">
      <c r="A348">
        <v>347</v>
      </c>
      <c r="B348">
        <v>0.31819999999999998</v>
      </c>
      <c r="C348">
        <v>0.42</v>
      </c>
      <c r="D348">
        <v>0.1045</v>
      </c>
      <c r="E348">
        <v>0</v>
      </c>
      <c r="F348">
        <v>26</v>
      </c>
      <c r="G348">
        <v>26</v>
      </c>
    </row>
    <row r="349" spans="1:7" x14ac:dyDescent="0.35">
      <c r="A349">
        <v>348</v>
      </c>
      <c r="B349">
        <v>0.28789999999999999</v>
      </c>
      <c r="C349">
        <v>0.45</v>
      </c>
      <c r="D349">
        <v>0.28360000000000002</v>
      </c>
      <c r="E349">
        <v>5</v>
      </c>
      <c r="F349">
        <v>39</v>
      </c>
      <c r="G349">
        <v>44</v>
      </c>
    </row>
    <row r="350" spans="1:7" x14ac:dyDescent="0.35">
      <c r="A350">
        <v>349</v>
      </c>
      <c r="B350">
        <v>0.30299999999999999</v>
      </c>
      <c r="C350">
        <v>0.56000000000000005</v>
      </c>
      <c r="D350">
        <v>0</v>
      </c>
      <c r="E350">
        <v>6</v>
      </c>
      <c r="F350">
        <v>33</v>
      </c>
      <c r="G350">
        <v>39</v>
      </c>
    </row>
    <row r="351" spans="1:7" x14ac:dyDescent="0.35">
      <c r="A351">
        <v>350</v>
      </c>
      <c r="B351">
        <v>0.2727</v>
      </c>
      <c r="C351">
        <v>0.56000000000000005</v>
      </c>
      <c r="D351">
        <v>0.1343</v>
      </c>
      <c r="E351">
        <v>4</v>
      </c>
      <c r="F351">
        <v>19</v>
      </c>
      <c r="G351">
        <v>23</v>
      </c>
    </row>
    <row r="352" spans="1:7" x14ac:dyDescent="0.35">
      <c r="A352">
        <v>351</v>
      </c>
      <c r="B352">
        <v>0.28789999999999999</v>
      </c>
      <c r="C352">
        <v>0.56000000000000005</v>
      </c>
      <c r="D352">
        <v>8.9599999999999999E-2</v>
      </c>
      <c r="E352">
        <v>3</v>
      </c>
      <c r="F352">
        <v>13</v>
      </c>
      <c r="G352">
        <v>16</v>
      </c>
    </row>
    <row r="353" spans="1:7" x14ac:dyDescent="0.35">
      <c r="A353">
        <v>352</v>
      </c>
      <c r="B353">
        <v>0.2727</v>
      </c>
      <c r="C353">
        <v>0.69</v>
      </c>
      <c r="D353">
        <v>0</v>
      </c>
      <c r="E353">
        <v>9</v>
      </c>
      <c r="F353">
        <v>6</v>
      </c>
      <c r="G353">
        <v>15</v>
      </c>
    </row>
    <row r="354" spans="1:7" x14ac:dyDescent="0.35">
      <c r="A354">
        <v>353</v>
      </c>
      <c r="B354">
        <v>0.2576</v>
      </c>
      <c r="C354">
        <v>0.56000000000000005</v>
      </c>
      <c r="D354">
        <v>0.16420000000000001</v>
      </c>
      <c r="E354">
        <v>0</v>
      </c>
      <c r="F354">
        <v>1</v>
      </c>
      <c r="G354">
        <v>1</v>
      </c>
    </row>
    <row r="355" spans="1:7" x14ac:dyDescent="0.35">
      <c r="A355">
        <v>354</v>
      </c>
      <c r="B355">
        <v>0.2576</v>
      </c>
      <c r="C355">
        <v>0.56000000000000005</v>
      </c>
      <c r="D355">
        <v>0.16420000000000001</v>
      </c>
      <c r="E355">
        <v>1</v>
      </c>
      <c r="F355">
        <v>1</v>
      </c>
      <c r="G355">
        <v>2</v>
      </c>
    </row>
    <row r="356" spans="1:7" x14ac:dyDescent="0.35">
      <c r="A356">
        <v>355</v>
      </c>
      <c r="B356">
        <v>0.2576</v>
      </c>
      <c r="C356">
        <v>0.56000000000000005</v>
      </c>
      <c r="D356">
        <v>0.16420000000000001</v>
      </c>
      <c r="E356">
        <v>0</v>
      </c>
      <c r="F356">
        <v>1</v>
      </c>
      <c r="G356">
        <v>1</v>
      </c>
    </row>
    <row r="357" spans="1:7" x14ac:dyDescent="0.35">
      <c r="A357">
        <v>356</v>
      </c>
      <c r="B357">
        <v>0.21210000000000001</v>
      </c>
      <c r="C357">
        <v>0.56000000000000005</v>
      </c>
      <c r="D357">
        <v>0.29849999999999999</v>
      </c>
      <c r="E357">
        <v>0</v>
      </c>
      <c r="F357">
        <v>3</v>
      </c>
      <c r="G357">
        <v>3</v>
      </c>
    </row>
    <row r="358" spans="1:7" x14ac:dyDescent="0.35">
      <c r="A358">
        <v>357</v>
      </c>
      <c r="B358">
        <v>0.21210000000000001</v>
      </c>
      <c r="C358">
        <v>0.55000000000000004</v>
      </c>
      <c r="D358">
        <v>0.28360000000000002</v>
      </c>
      <c r="E358">
        <v>0</v>
      </c>
      <c r="F358">
        <v>18</v>
      </c>
      <c r="G358">
        <v>18</v>
      </c>
    </row>
    <row r="359" spans="1:7" x14ac:dyDescent="0.35">
      <c r="A359">
        <v>358</v>
      </c>
      <c r="B359">
        <v>0.21210000000000001</v>
      </c>
      <c r="C359">
        <v>0.51</v>
      </c>
      <c r="D359">
        <v>0.25369999999999998</v>
      </c>
      <c r="E359">
        <v>3</v>
      </c>
      <c r="F359">
        <v>29</v>
      </c>
      <c r="G359">
        <v>32</v>
      </c>
    </row>
    <row r="360" spans="1:7" x14ac:dyDescent="0.35">
      <c r="A360">
        <v>359</v>
      </c>
      <c r="B360">
        <v>0.21210000000000001</v>
      </c>
      <c r="C360">
        <v>0.51</v>
      </c>
      <c r="D360">
        <v>0.28360000000000002</v>
      </c>
      <c r="E360">
        <v>8</v>
      </c>
      <c r="F360">
        <v>71</v>
      </c>
      <c r="G360">
        <v>79</v>
      </c>
    </row>
    <row r="361" spans="1:7" x14ac:dyDescent="0.35">
      <c r="A361">
        <v>360</v>
      </c>
      <c r="B361">
        <v>0.2273</v>
      </c>
      <c r="C361">
        <v>0.44</v>
      </c>
      <c r="D361">
        <v>0.25369999999999998</v>
      </c>
      <c r="E361">
        <v>23</v>
      </c>
      <c r="F361">
        <v>70</v>
      </c>
      <c r="G361">
        <v>93</v>
      </c>
    </row>
    <row r="362" spans="1:7" x14ac:dyDescent="0.35">
      <c r="A362">
        <v>361</v>
      </c>
      <c r="B362">
        <v>0.21210000000000001</v>
      </c>
      <c r="C362">
        <v>0.41</v>
      </c>
      <c r="D362">
        <v>0.28360000000000002</v>
      </c>
      <c r="E362">
        <v>29</v>
      </c>
      <c r="F362">
        <v>75</v>
      </c>
      <c r="G362">
        <v>104</v>
      </c>
    </row>
    <row r="363" spans="1:7" x14ac:dyDescent="0.35">
      <c r="A363">
        <v>362</v>
      </c>
      <c r="B363">
        <v>0.2273</v>
      </c>
      <c r="C363">
        <v>0.35</v>
      </c>
      <c r="D363">
        <v>0.29849999999999999</v>
      </c>
      <c r="E363">
        <v>23</v>
      </c>
      <c r="F363">
        <v>95</v>
      </c>
      <c r="G363">
        <v>118</v>
      </c>
    </row>
    <row r="364" spans="1:7" x14ac:dyDescent="0.35">
      <c r="A364">
        <v>363</v>
      </c>
      <c r="B364">
        <v>0.2727</v>
      </c>
      <c r="C364">
        <v>0.36</v>
      </c>
      <c r="D364">
        <v>0.25369999999999998</v>
      </c>
      <c r="E364">
        <v>22</v>
      </c>
      <c r="F364">
        <v>69</v>
      </c>
      <c r="G364">
        <v>91</v>
      </c>
    </row>
    <row r="365" spans="1:7" x14ac:dyDescent="0.35">
      <c r="A365">
        <v>364</v>
      </c>
      <c r="B365">
        <v>0.2424</v>
      </c>
      <c r="C365">
        <v>0.38</v>
      </c>
      <c r="D365">
        <v>0.25369999999999998</v>
      </c>
      <c r="E365">
        <v>35</v>
      </c>
      <c r="F365">
        <v>78</v>
      </c>
      <c r="G365">
        <v>113</v>
      </c>
    </row>
    <row r="366" spans="1:7" x14ac:dyDescent="0.35">
      <c r="A366">
        <v>365</v>
      </c>
      <c r="B366">
        <v>0.2273</v>
      </c>
      <c r="C366">
        <v>0.38</v>
      </c>
      <c r="D366">
        <v>0.22389999999999999</v>
      </c>
      <c r="E366">
        <v>22</v>
      </c>
      <c r="F366">
        <v>77</v>
      </c>
      <c r="G366">
        <v>99</v>
      </c>
    </row>
    <row r="367" spans="1:7" x14ac:dyDescent="0.35">
      <c r="A367">
        <v>366</v>
      </c>
      <c r="B367">
        <v>0.21210000000000001</v>
      </c>
      <c r="C367">
        <v>0.37</v>
      </c>
      <c r="D367">
        <v>0.25369999999999998</v>
      </c>
      <c r="E367">
        <v>23</v>
      </c>
      <c r="F367">
        <v>82</v>
      </c>
      <c r="G367">
        <v>105</v>
      </c>
    </row>
    <row r="368" spans="1:7" x14ac:dyDescent="0.35">
      <c r="A368">
        <v>367</v>
      </c>
      <c r="B368">
        <v>0.21210000000000001</v>
      </c>
      <c r="C368">
        <v>0.4</v>
      </c>
      <c r="D368">
        <v>0.16420000000000001</v>
      </c>
      <c r="E368">
        <v>11</v>
      </c>
      <c r="F368">
        <v>56</v>
      </c>
      <c r="G368">
        <v>67</v>
      </c>
    </row>
    <row r="369" spans="1:7" x14ac:dyDescent="0.35">
      <c r="A369">
        <v>368</v>
      </c>
      <c r="B369">
        <v>0.19700000000000001</v>
      </c>
      <c r="C369">
        <v>0.47</v>
      </c>
      <c r="D369">
        <v>0.1343</v>
      </c>
      <c r="E369">
        <v>14</v>
      </c>
      <c r="F369">
        <v>47</v>
      </c>
      <c r="G369">
        <v>61</v>
      </c>
    </row>
    <row r="370" spans="1:7" x14ac:dyDescent="0.35">
      <c r="A370">
        <v>369</v>
      </c>
      <c r="B370">
        <v>0.19700000000000001</v>
      </c>
      <c r="C370">
        <v>0.47</v>
      </c>
      <c r="D370">
        <v>0.16420000000000001</v>
      </c>
      <c r="E370">
        <v>7</v>
      </c>
      <c r="F370">
        <v>50</v>
      </c>
      <c r="G370">
        <v>57</v>
      </c>
    </row>
    <row r="371" spans="1:7" x14ac:dyDescent="0.35">
      <c r="A371">
        <v>370</v>
      </c>
      <c r="B371">
        <v>0.19700000000000001</v>
      </c>
      <c r="C371">
        <v>0.51</v>
      </c>
      <c r="D371">
        <v>0.16420000000000001</v>
      </c>
      <c r="E371">
        <v>6</v>
      </c>
      <c r="F371">
        <v>22</v>
      </c>
      <c r="G371">
        <v>28</v>
      </c>
    </row>
    <row r="372" spans="1:7" x14ac:dyDescent="0.35">
      <c r="A372">
        <v>371</v>
      </c>
      <c r="B372">
        <v>0.21210000000000001</v>
      </c>
      <c r="C372">
        <v>0.49</v>
      </c>
      <c r="D372">
        <v>0.1343</v>
      </c>
      <c r="E372">
        <v>2</v>
      </c>
      <c r="F372">
        <v>19</v>
      </c>
      <c r="G372">
        <v>21</v>
      </c>
    </row>
    <row r="373" spans="1:7" x14ac:dyDescent="0.35">
      <c r="A373">
        <v>372</v>
      </c>
      <c r="B373">
        <v>0.2273</v>
      </c>
      <c r="C373">
        <v>0.4</v>
      </c>
      <c r="D373">
        <v>0.1045</v>
      </c>
      <c r="E373">
        <v>0</v>
      </c>
      <c r="F373">
        <v>18</v>
      </c>
      <c r="G373">
        <v>18</v>
      </c>
    </row>
    <row r="374" spans="1:7" x14ac:dyDescent="0.35">
      <c r="A374">
        <v>373</v>
      </c>
      <c r="B374">
        <v>0.19700000000000001</v>
      </c>
      <c r="C374">
        <v>0.47</v>
      </c>
      <c r="D374">
        <v>0.22389999999999999</v>
      </c>
      <c r="E374">
        <v>1</v>
      </c>
      <c r="F374">
        <v>16</v>
      </c>
      <c r="G374">
        <v>17</v>
      </c>
    </row>
    <row r="375" spans="1:7" x14ac:dyDescent="0.35">
      <c r="A375">
        <v>374</v>
      </c>
      <c r="B375">
        <v>0.19700000000000001</v>
      </c>
      <c r="C375">
        <v>0.44</v>
      </c>
      <c r="D375">
        <v>0.19400000000000001</v>
      </c>
      <c r="E375">
        <v>1</v>
      </c>
      <c r="F375">
        <v>15</v>
      </c>
      <c r="G375">
        <v>16</v>
      </c>
    </row>
    <row r="376" spans="1:7" x14ac:dyDescent="0.35">
      <c r="A376">
        <v>375</v>
      </c>
      <c r="B376">
        <v>0.16669999999999999</v>
      </c>
      <c r="C376">
        <v>0.43</v>
      </c>
      <c r="D376">
        <v>0.25369999999999998</v>
      </c>
      <c r="E376">
        <v>0</v>
      </c>
      <c r="F376">
        <v>8</v>
      </c>
      <c r="G376">
        <v>8</v>
      </c>
    </row>
    <row r="377" spans="1:7" x14ac:dyDescent="0.35">
      <c r="A377">
        <v>376</v>
      </c>
      <c r="B377">
        <v>0.18179999999999999</v>
      </c>
      <c r="C377">
        <v>0.43</v>
      </c>
      <c r="D377">
        <v>0.19400000000000001</v>
      </c>
      <c r="E377">
        <v>0</v>
      </c>
      <c r="F377">
        <v>2</v>
      </c>
      <c r="G377">
        <v>2</v>
      </c>
    </row>
    <row r="378" spans="1:7" x14ac:dyDescent="0.35">
      <c r="A378">
        <v>377</v>
      </c>
      <c r="B378">
        <v>0.19700000000000001</v>
      </c>
      <c r="C378">
        <v>0.43</v>
      </c>
      <c r="D378">
        <v>0.1343</v>
      </c>
      <c r="E378">
        <v>1</v>
      </c>
      <c r="F378">
        <v>2</v>
      </c>
      <c r="G378">
        <v>3</v>
      </c>
    </row>
    <row r="379" spans="1:7" x14ac:dyDescent="0.35">
      <c r="A379">
        <v>378</v>
      </c>
      <c r="B379">
        <v>0.19700000000000001</v>
      </c>
      <c r="C379">
        <v>0.43</v>
      </c>
      <c r="D379">
        <v>0.16420000000000001</v>
      </c>
      <c r="E379">
        <v>0</v>
      </c>
      <c r="F379">
        <v>1</v>
      </c>
      <c r="G379">
        <v>1</v>
      </c>
    </row>
    <row r="380" spans="1:7" x14ac:dyDescent="0.35">
      <c r="A380">
        <v>379</v>
      </c>
      <c r="B380">
        <v>0.18179999999999999</v>
      </c>
      <c r="C380">
        <v>0.43</v>
      </c>
      <c r="D380">
        <v>0.19400000000000001</v>
      </c>
      <c r="E380">
        <v>0</v>
      </c>
      <c r="F380">
        <v>5</v>
      </c>
      <c r="G380">
        <v>5</v>
      </c>
    </row>
    <row r="381" spans="1:7" x14ac:dyDescent="0.35">
      <c r="A381">
        <v>380</v>
      </c>
      <c r="B381">
        <v>0.18179999999999999</v>
      </c>
      <c r="C381">
        <v>0.5</v>
      </c>
      <c r="D381">
        <v>0.1343</v>
      </c>
      <c r="E381">
        <v>4</v>
      </c>
      <c r="F381">
        <v>9</v>
      </c>
      <c r="G381">
        <v>13</v>
      </c>
    </row>
    <row r="382" spans="1:7" x14ac:dyDescent="0.35">
      <c r="A382">
        <v>381</v>
      </c>
      <c r="B382">
        <v>0.1515</v>
      </c>
      <c r="C382">
        <v>0.47</v>
      </c>
      <c r="D382">
        <v>0.22389999999999999</v>
      </c>
      <c r="E382">
        <v>3</v>
      </c>
      <c r="F382">
        <v>30</v>
      </c>
      <c r="G382">
        <v>33</v>
      </c>
    </row>
    <row r="383" spans="1:7" x14ac:dyDescent="0.35">
      <c r="A383">
        <v>382</v>
      </c>
      <c r="B383">
        <v>0.1515</v>
      </c>
      <c r="C383">
        <v>0.47</v>
      </c>
      <c r="D383">
        <v>0.22389999999999999</v>
      </c>
      <c r="E383">
        <v>8</v>
      </c>
      <c r="F383">
        <v>39</v>
      </c>
      <c r="G383">
        <v>47</v>
      </c>
    </row>
    <row r="384" spans="1:7" x14ac:dyDescent="0.35">
      <c r="A384">
        <v>383</v>
      </c>
      <c r="B384">
        <v>0.1515</v>
      </c>
      <c r="C384">
        <v>0.5</v>
      </c>
      <c r="D384">
        <v>0.25369999999999998</v>
      </c>
      <c r="E384">
        <v>7</v>
      </c>
      <c r="F384">
        <v>50</v>
      </c>
      <c r="G384">
        <v>57</v>
      </c>
    </row>
    <row r="385" spans="1:7" x14ac:dyDescent="0.35">
      <c r="A385">
        <v>384</v>
      </c>
      <c r="B385">
        <v>0.1515</v>
      </c>
      <c r="C385">
        <v>0.55000000000000004</v>
      </c>
      <c r="D385">
        <v>0.19400000000000001</v>
      </c>
      <c r="E385">
        <v>9</v>
      </c>
      <c r="F385">
        <v>55</v>
      </c>
      <c r="G385">
        <v>64</v>
      </c>
    </row>
    <row r="386" spans="1:7" x14ac:dyDescent="0.35">
      <c r="A386">
        <v>385</v>
      </c>
      <c r="B386">
        <v>0.19700000000000001</v>
      </c>
      <c r="C386">
        <v>0.47</v>
      </c>
      <c r="D386">
        <v>0.1343</v>
      </c>
      <c r="E386">
        <v>10</v>
      </c>
      <c r="F386">
        <v>70</v>
      </c>
      <c r="G386">
        <v>80</v>
      </c>
    </row>
    <row r="387" spans="1:7" x14ac:dyDescent="0.35">
      <c r="A387">
        <v>386</v>
      </c>
      <c r="B387">
        <v>0.19700000000000001</v>
      </c>
      <c r="C387">
        <v>0.47</v>
      </c>
      <c r="D387">
        <v>0.1343</v>
      </c>
      <c r="E387">
        <v>13</v>
      </c>
      <c r="F387">
        <v>80</v>
      </c>
      <c r="G387">
        <v>93</v>
      </c>
    </row>
    <row r="388" spans="1:7" x14ac:dyDescent="0.35">
      <c r="A388">
        <v>387</v>
      </c>
      <c r="B388">
        <v>0.21210000000000001</v>
      </c>
      <c r="C388">
        <v>0.43</v>
      </c>
      <c r="D388">
        <v>0.1045</v>
      </c>
      <c r="E388">
        <v>12</v>
      </c>
      <c r="F388">
        <v>74</v>
      </c>
      <c r="G388">
        <v>86</v>
      </c>
    </row>
    <row r="389" spans="1:7" x14ac:dyDescent="0.35">
      <c r="A389">
        <v>388</v>
      </c>
      <c r="B389">
        <v>0.21210000000000001</v>
      </c>
      <c r="C389">
        <v>0.47</v>
      </c>
      <c r="D389">
        <v>0.16420000000000001</v>
      </c>
      <c r="E389">
        <v>21</v>
      </c>
      <c r="F389">
        <v>72</v>
      </c>
      <c r="G389">
        <v>93</v>
      </c>
    </row>
    <row r="390" spans="1:7" x14ac:dyDescent="0.35">
      <c r="A390">
        <v>389</v>
      </c>
      <c r="B390">
        <v>0.21210000000000001</v>
      </c>
      <c r="C390">
        <v>0.47</v>
      </c>
      <c r="D390">
        <v>0.16420000000000001</v>
      </c>
      <c r="E390">
        <v>6</v>
      </c>
      <c r="F390">
        <v>76</v>
      </c>
      <c r="G390">
        <v>82</v>
      </c>
    </row>
    <row r="391" spans="1:7" x14ac:dyDescent="0.35">
      <c r="A391">
        <v>390</v>
      </c>
      <c r="B391">
        <v>0.19700000000000001</v>
      </c>
      <c r="C391">
        <v>0.51</v>
      </c>
      <c r="D391">
        <v>0.19400000000000001</v>
      </c>
      <c r="E391">
        <v>4</v>
      </c>
      <c r="F391">
        <v>67</v>
      </c>
      <c r="G391">
        <v>71</v>
      </c>
    </row>
    <row r="392" spans="1:7" x14ac:dyDescent="0.35">
      <c r="A392">
        <v>391</v>
      </c>
      <c r="B392">
        <v>0.16669999999999999</v>
      </c>
      <c r="C392">
        <v>0.55000000000000004</v>
      </c>
      <c r="D392">
        <v>0.25369999999999998</v>
      </c>
      <c r="E392">
        <v>7</v>
      </c>
      <c r="F392">
        <v>85</v>
      </c>
      <c r="G392">
        <v>92</v>
      </c>
    </row>
    <row r="393" spans="1:7" x14ac:dyDescent="0.35">
      <c r="A393">
        <v>392</v>
      </c>
      <c r="B393">
        <v>0.18179999999999999</v>
      </c>
      <c r="C393">
        <v>0.59</v>
      </c>
      <c r="D393">
        <v>0.19400000000000001</v>
      </c>
      <c r="E393">
        <v>2</v>
      </c>
      <c r="F393">
        <v>58</v>
      </c>
      <c r="G393">
        <v>60</v>
      </c>
    </row>
    <row r="394" spans="1:7" x14ac:dyDescent="0.35">
      <c r="A394">
        <v>393</v>
      </c>
      <c r="B394">
        <v>0.1515</v>
      </c>
      <c r="C394">
        <v>0.8</v>
      </c>
      <c r="D394">
        <v>0.19400000000000001</v>
      </c>
      <c r="E394">
        <v>4</v>
      </c>
      <c r="F394">
        <v>29</v>
      </c>
      <c r="G394">
        <v>33</v>
      </c>
    </row>
    <row r="395" spans="1:7" x14ac:dyDescent="0.35">
      <c r="A395">
        <v>394</v>
      </c>
      <c r="B395">
        <v>0.1515</v>
      </c>
      <c r="C395">
        <v>0.8</v>
      </c>
      <c r="D395">
        <v>0.19400000000000001</v>
      </c>
      <c r="E395">
        <v>3</v>
      </c>
      <c r="F395">
        <v>24</v>
      </c>
      <c r="G395">
        <v>27</v>
      </c>
    </row>
    <row r="396" spans="1:7" x14ac:dyDescent="0.35">
      <c r="A396">
        <v>395</v>
      </c>
      <c r="B396">
        <v>0.1212</v>
      </c>
      <c r="C396">
        <v>0.93</v>
      </c>
      <c r="D396">
        <v>0.25369999999999998</v>
      </c>
      <c r="E396">
        <v>0</v>
      </c>
      <c r="F396">
        <v>13</v>
      </c>
      <c r="G396">
        <v>13</v>
      </c>
    </row>
    <row r="397" spans="1:7" x14ac:dyDescent="0.35">
      <c r="A397">
        <v>396</v>
      </c>
      <c r="B397">
        <v>0.13639999999999999</v>
      </c>
      <c r="C397">
        <v>0.86</v>
      </c>
      <c r="D397">
        <v>0.28360000000000002</v>
      </c>
      <c r="E397">
        <v>1</v>
      </c>
      <c r="F397">
        <v>3</v>
      </c>
      <c r="G397">
        <v>4</v>
      </c>
    </row>
    <row r="398" spans="1:7" x14ac:dyDescent="0.35">
      <c r="A398">
        <v>397</v>
      </c>
      <c r="B398">
        <v>0.18179999999999999</v>
      </c>
      <c r="C398">
        <v>0.86</v>
      </c>
      <c r="D398">
        <v>0.32840000000000003</v>
      </c>
      <c r="E398">
        <v>0</v>
      </c>
      <c r="F398">
        <v>3</v>
      </c>
      <c r="G398">
        <v>3</v>
      </c>
    </row>
    <row r="399" spans="1:7" x14ac:dyDescent="0.35">
      <c r="A399">
        <v>398</v>
      </c>
      <c r="B399">
        <v>0.19700000000000001</v>
      </c>
      <c r="C399">
        <v>0.86</v>
      </c>
      <c r="D399">
        <v>0.22389999999999999</v>
      </c>
      <c r="E399">
        <v>0</v>
      </c>
      <c r="F399">
        <v>22</v>
      </c>
      <c r="G399">
        <v>22</v>
      </c>
    </row>
    <row r="400" spans="1:7" x14ac:dyDescent="0.35">
      <c r="A400">
        <v>399</v>
      </c>
      <c r="B400">
        <v>0.2273</v>
      </c>
      <c r="C400">
        <v>0.8</v>
      </c>
      <c r="D400">
        <v>0.16420000000000001</v>
      </c>
      <c r="E400">
        <v>2</v>
      </c>
      <c r="F400">
        <v>26</v>
      </c>
      <c r="G400">
        <v>28</v>
      </c>
    </row>
    <row r="401" spans="1:7" x14ac:dyDescent="0.35">
      <c r="A401">
        <v>400</v>
      </c>
      <c r="B401">
        <v>0.2273</v>
      </c>
      <c r="C401">
        <v>0.87</v>
      </c>
      <c r="D401">
        <v>0.16420000000000001</v>
      </c>
      <c r="E401">
        <v>3</v>
      </c>
      <c r="F401">
        <v>32</v>
      </c>
      <c r="G401">
        <v>35</v>
      </c>
    </row>
    <row r="402" spans="1:7" x14ac:dyDescent="0.35">
      <c r="A402">
        <v>401</v>
      </c>
      <c r="B402">
        <v>0.2273</v>
      </c>
      <c r="C402">
        <v>0.87</v>
      </c>
      <c r="D402">
        <v>0.19400000000000001</v>
      </c>
      <c r="E402">
        <v>0</v>
      </c>
      <c r="F402">
        <v>61</v>
      </c>
      <c r="G402">
        <v>61</v>
      </c>
    </row>
    <row r="403" spans="1:7" x14ac:dyDescent="0.35">
      <c r="A403">
        <v>402</v>
      </c>
      <c r="B403">
        <v>0.2273</v>
      </c>
      <c r="C403">
        <v>0.82</v>
      </c>
      <c r="D403">
        <v>0.19400000000000001</v>
      </c>
      <c r="E403">
        <v>1</v>
      </c>
      <c r="F403">
        <v>124</v>
      </c>
      <c r="G403">
        <v>125</v>
      </c>
    </row>
    <row r="404" spans="1:7" x14ac:dyDescent="0.35">
      <c r="A404">
        <v>403</v>
      </c>
      <c r="B404">
        <v>0.2273</v>
      </c>
      <c r="C404">
        <v>0.8</v>
      </c>
      <c r="D404">
        <v>0.16420000000000001</v>
      </c>
      <c r="E404">
        <v>1</v>
      </c>
      <c r="F404">
        <v>132</v>
      </c>
      <c r="G404">
        <v>133</v>
      </c>
    </row>
    <row r="405" spans="1:7" x14ac:dyDescent="0.35">
      <c r="A405">
        <v>404</v>
      </c>
      <c r="B405">
        <v>0.2273</v>
      </c>
      <c r="C405">
        <v>0.8</v>
      </c>
      <c r="D405">
        <v>0.1343</v>
      </c>
      <c r="E405">
        <v>1</v>
      </c>
      <c r="F405">
        <v>98</v>
      </c>
      <c r="G405">
        <v>99</v>
      </c>
    </row>
    <row r="406" spans="1:7" x14ac:dyDescent="0.35">
      <c r="A406">
        <v>405</v>
      </c>
      <c r="B406">
        <v>0.2727</v>
      </c>
      <c r="C406">
        <v>0.87</v>
      </c>
      <c r="D406">
        <v>0</v>
      </c>
      <c r="E406">
        <v>0</v>
      </c>
      <c r="F406">
        <v>83</v>
      </c>
      <c r="G406">
        <v>83</v>
      </c>
    </row>
    <row r="407" spans="1:7" x14ac:dyDescent="0.35">
      <c r="A407">
        <v>406</v>
      </c>
      <c r="B407">
        <v>0.2424</v>
      </c>
      <c r="C407">
        <v>0.93</v>
      </c>
      <c r="D407">
        <v>0.1045</v>
      </c>
      <c r="E407">
        <v>0</v>
      </c>
      <c r="F407">
        <v>41</v>
      </c>
      <c r="G407">
        <v>41</v>
      </c>
    </row>
    <row r="408" spans="1:7" x14ac:dyDescent="0.35">
      <c r="A408">
        <v>407</v>
      </c>
      <c r="B408">
        <v>0.2576</v>
      </c>
      <c r="C408">
        <v>0.93</v>
      </c>
      <c r="D408">
        <v>8.9599999999999999E-2</v>
      </c>
      <c r="E408">
        <v>0</v>
      </c>
      <c r="F408">
        <v>33</v>
      </c>
      <c r="G408">
        <v>33</v>
      </c>
    </row>
    <row r="409" spans="1:7" x14ac:dyDescent="0.35">
      <c r="A409">
        <v>408</v>
      </c>
      <c r="B409">
        <v>0.2727</v>
      </c>
      <c r="C409">
        <v>0.93</v>
      </c>
      <c r="D409">
        <v>0</v>
      </c>
      <c r="E409">
        <v>1</v>
      </c>
      <c r="F409">
        <v>19</v>
      </c>
      <c r="G409">
        <v>20</v>
      </c>
    </row>
    <row r="410" spans="1:7" x14ac:dyDescent="0.35">
      <c r="A410">
        <v>409</v>
      </c>
      <c r="B410">
        <v>0.2727</v>
      </c>
      <c r="C410">
        <v>0.93</v>
      </c>
      <c r="D410">
        <v>0</v>
      </c>
      <c r="E410">
        <v>0</v>
      </c>
      <c r="F410">
        <v>3</v>
      </c>
      <c r="G410">
        <v>3</v>
      </c>
    </row>
    <row r="411" spans="1:7" x14ac:dyDescent="0.35">
      <c r="A411">
        <v>410</v>
      </c>
      <c r="B411">
        <v>0.2273</v>
      </c>
      <c r="C411">
        <v>0.93</v>
      </c>
      <c r="D411">
        <v>0.1343</v>
      </c>
      <c r="E411">
        <v>1</v>
      </c>
      <c r="F411">
        <v>6</v>
      </c>
      <c r="G411">
        <v>7</v>
      </c>
    </row>
    <row r="412" spans="1:7" x14ac:dyDescent="0.35">
      <c r="A412">
        <v>411</v>
      </c>
      <c r="B412">
        <v>0.2273</v>
      </c>
      <c r="C412">
        <v>0.93</v>
      </c>
      <c r="D412">
        <v>0.1343</v>
      </c>
      <c r="E412">
        <v>0</v>
      </c>
      <c r="F412">
        <v>3</v>
      </c>
      <c r="G412">
        <v>3</v>
      </c>
    </row>
    <row r="413" spans="1:7" x14ac:dyDescent="0.35">
      <c r="A413">
        <v>412</v>
      </c>
      <c r="B413">
        <v>0.2273</v>
      </c>
      <c r="C413">
        <v>0.93</v>
      </c>
      <c r="D413">
        <v>0.1343</v>
      </c>
      <c r="E413">
        <v>1</v>
      </c>
      <c r="F413">
        <v>1</v>
      </c>
      <c r="G413">
        <v>2</v>
      </c>
    </row>
    <row r="414" spans="1:7" x14ac:dyDescent="0.35">
      <c r="A414">
        <v>413</v>
      </c>
      <c r="B414">
        <v>0.2576</v>
      </c>
      <c r="C414">
        <v>0.93</v>
      </c>
      <c r="D414">
        <v>8.9599999999999999E-2</v>
      </c>
      <c r="E414">
        <v>0</v>
      </c>
      <c r="F414">
        <v>7</v>
      </c>
      <c r="G414">
        <v>7</v>
      </c>
    </row>
    <row r="415" spans="1:7" x14ac:dyDescent="0.35">
      <c r="A415">
        <v>414</v>
      </c>
      <c r="B415">
        <v>0.2576</v>
      </c>
      <c r="C415">
        <v>0.93</v>
      </c>
      <c r="D415">
        <v>8.9599999999999999E-2</v>
      </c>
      <c r="E415">
        <v>0</v>
      </c>
      <c r="F415">
        <v>32</v>
      </c>
      <c r="G415">
        <v>32</v>
      </c>
    </row>
    <row r="416" spans="1:7" x14ac:dyDescent="0.35">
      <c r="A416">
        <v>415</v>
      </c>
      <c r="B416">
        <v>0.2576</v>
      </c>
      <c r="C416">
        <v>0.92</v>
      </c>
      <c r="D416">
        <v>0.1045</v>
      </c>
      <c r="E416">
        <v>1</v>
      </c>
      <c r="F416">
        <v>89</v>
      </c>
      <c r="G416">
        <v>90</v>
      </c>
    </row>
    <row r="417" spans="1:7" x14ac:dyDescent="0.35">
      <c r="A417">
        <v>416</v>
      </c>
      <c r="B417">
        <v>0.2576</v>
      </c>
      <c r="C417">
        <v>0.93</v>
      </c>
      <c r="D417">
        <v>0.1045</v>
      </c>
      <c r="E417">
        <v>1</v>
      </c>
      <c r="F417">
        <v>196</v>
      </c>
      <c r="G417">
        <v>197</v>
      </c>
    </row>
    <row r="418" spans="1:7" x14ac:dyDescent="0.35">
      <c r="A418">
        <v>417</v>
      </c>
      <c r="B418">
        <v>0.2576</v>
      </c>
      <c r="C418">
        <v>0.93</v>
      </c>
      <c r="D418">
        <v>0.1045</v>
      </c>
      <c r="E418">
        <v>2</v>
      </c>
      <c r="F418">
        <v>107</v>
      </c>
      <c r="G418">
        <v>109</v>
      </c>
    </row>
    <row r="419" spans="1:7" x14ac:dyDescent="0.35">
      <c r="A419">
        <v>418</v>
      </c>
      <c r="B419">
        <v>0.2727</v>
      </c>
      <c r="C419">
        <v>0.93</v>
      </c>
      <c r="D419">
        <v>0.1343</v>
      </c>
      <c r="E419">
        <v>1</v>
      </c>
      <c r="F419">
        <v>46</v>
      </c>
      <c r="G419">
        <v>47</v>
      </c>
    </row>
    <row r="420" spans="1:7" x14ac:dyDescent="0.35">
      <c r="A420">
        <v>419</v>
      </c>
      <c r="B420">
        <v>0.30299999999999999</v>
      </c>
      <c r="C420">
        <v>0.87</v>
      </c>
      <c r="D420">
        <v>8.9599999999999999E-2</v>
      </c>
      <c r="E420">
        <v>5</v>
      </c>
      <c r="F420">
        <v>47</v>
      </c>
      <c r="G420">
        <v>52</v>
      </c>
    </row>
    <row r="421" spans="1:7" x14ac:dyDescent="0.35">
      <c r="A421">
        <v>420</v>
      </c>
      <c r="B421">
        <v>0.31819999999999998</v>
      </c>
      <c r="C421">
        <v>0.81</v>
      </c>
      <c r="D421">
        <v>8.9599999999999999E-2</v>
      </c>
      <c r="E421">
        <v>5</v>
      </c>
      <c r="F421">
        <v>65</v>
      </c>
      <c r="G421">
        <v>70</v>
      </c>
    </row>
    <row r="422" spans="1:7" x14ac:dyDescent="0.35">
      <c r="A422">
        <v>421</v>
      </c>
      <c r="B422">
        <v>0.40910000000000002</v>
      </c>
      <c r="C422">
        <v>0.62</v>
      </c>
      <c r="D422">
        <v>0.28360000000000002</v>
      </c>
      <c r="E422">
        <v>11</v>
      </c>
      <c r="F422">
        <v>67</v>
      </c>
      <c r="G422">
        <v>78</v>
      </c>
    </row>
    <row r="423" spans="1:7" x14ac:dyDescent="0.35">
      <c r="A423">
        <v>422</v>
      </c>
      <c r="B423">
        <v>0.40910000000000002</v>
      </c>
      <c r="C423">
        <v>0.57999999999999996</v>
      </c>
      <c r="D423">
        <v>0.25369999999999998</v>
      </c>
      <c r="E423">
        <v>7</v>
      </c>
      <c r="F423">
        <v>68</v>
      </c>
      <c r="G423">
        <v>75</v>
      </c>
    </row>
    <row r="424" spans="1:7" x14ac:dyDescent="0.35">
      <c r="A424">
        <v>423</v>
      </c>
      <c r="B424">
        <v>0.40910000000000002</v>
      </c>
      <c r="C424">
        <v>0.54</v>
      </c>
      <c r="D424">
        <v>0.28360000000000002</v>
      </c>
      <c r="E424">
        <v>4</v>
      </c>
      <c r="F424">
        <v>78</v>
      </c>
      <c r="G424">
        <v>82</v>
      </c>
    </row>
    <row r="425" spans="1:7" x14ac:dyDescent="0.35">
      <c r="A425">
        <v>424</v>
      </c>
      <c r="B425">
        <v>0.39389999999999997</v>
      </c>
      <c r="C425">
        <v>0.57999999999999996</v>
      </c>
      <c r="D425">
        <v>0.3881</v>
      </c>
      <c r="E425">
        <v>10</v>
      </c>
      <c r="F425">
        <v>94</v>
      </c>
      <c r="G425">
        <v>104</v>
      </c>
    </row>
    <row r="426" spans="1:7" x14ac:dyDescent="0.35">
      <c r="A426">
        <v>425</v>
      </c>
      <c r="B426">
        <v>0.33329999999999999</v>
      </c>
      <c r="C426">
        <v>0.56999999999999995</v>
      </c>
      <c r="D426">
        <v>0.32840000000000003</v>
      </c>
      <c r="E426">
        <v>7</v>
      </c>
      <c r="F426">
        <v>190</v>
      </c>
      <c r="G426">
        <v>197</v>
      </c>
    </row>
    <row r="427" spans="1:7" x14ac:dyDescent="0.35">
      <c r="A427">
        <v>426</v>
      </c>
      <c r="B427">
        <v>0.31819999999999998</v>
      </c>
      <c r="C427">
        <v>0.61</v>
      </c>
      <c r="D427">
        <v>0.28360000000000002</v>
      </c>
      <c r="E427">
        <v>5</v>
      </c>
      <c r="F427">
        <v>156</v>
      </c>
      <c r="G427">
        <v>161</v>
      </c>
    </row>
    <row r="428" spans="1:7" x14ac:dyDescent="0.35">
      <c r="A428">
        <v>427</v>
      </c>
      <c r="B428">
        <v>0.28789999999999999</v>
      </c>
      <c r="C428">
        <v>0.56999999999999995</v>
      </c>
      <c r="D428">
        <v>0.41789999999999999</v>
      </c>
      <c r="E428">
        <v>4</v>
      </c>
      <c r="F428">
        <v>108</v>
      </c>
      <c r="G428">
        <v>112</v>
      </c>
    </row>
    <row r="429" spans="1:7" x14ac:dyDescent="0.35">
      <c r="A429">
        <v>428</v>
      </c>
      <c r="B429">
        <v>0.30299999999999999</v>
      </c>
      <c r="C429">
        <v>0.49</v>
      </c>
      <c r="D429">
        <v>0.29849999999999999</v>
      </c>
      <c r="E429">
        <v>2</v>
      </c>
      <c r="F429">
        <v>74</v>
      </c>
      <c r="G429">
        <v>76</v>
      </c>
    </row>
    <row r="430" spans="1:7" x14ac:dyDescent="0.35">
      <c r="A430">
        <v>429</v>
      </c>
      <c r="B430">
        <v>0.28789999999999999</v>
      </c>
      <c r="C430">
        <v>0.49</v>
      </c>
      <c r="D430">
        <v>0.41789999999999999</v>
      </c>
      <c r="E430">
        <v>4</v>
      </c>
      <c r="F430">
        <v>55</v>
      </c>
      <c r="G430">
        <v>59</v>
      </c>
    </row>
    <row r="431" spans="1:7" x14ac:dyDescent="0.35">
      <c r="A431">
        <v>430</v>
      </c>
      <c r="B431">
        <v>0.30299999999999999</v>
      </c>
      <c r="C431">
        <v>0.52</v>
      </c>
      <c r="D431">
        <v>0.16420000000000001</v>
      </c>
      <c r="E431">
        <v>6</v>
      </c>
      <c r="F431">
        <v>53</v>
      </c>
      <c r="G431">
        <v>59</v>
      </c>
    </row>
    <row r="432" spans="1:7" x14ac:dyDescent="0.35">
      <c r="A432">
        <v>431</v>
      </c>
      <c r="B432">
        <v>0.2727</v>
      </c>
      <c r="C432">
        <v>0.52</v>
      </c>
      <c r="D432">
        <v>0.4627</v>
      </c>
      <c r="E432">
        <v>1</v>
      </c>
      <c r="F432">
        <v>27</v>
      </c>
      <c r="G432">
        <v>28</v>
      </c>
    </row>
    <row r="433" spans="1:7" x14ac:dyDescent="0.35">
      <c r="A433">
        <v>432</v>
      </c>
      <c r="B433">
        <v>0.2273</v>
      </c>
      <c r="C433">
        <v>0.56000000000000005</v>
      </c>
      <c r="D433">
        <v>0.3881</v>
      </c>
      <c r="E433">
        <v>5</v>
      </c>
      <c r="F433">
        <v>8</v>
      </c>
      <c r="G433">
        <v>13</v>
      </c>
    </row>
    <row r="434" spans="1:7" x14ac:dyDescent="0.35">
      <c r="A434">
        <v>433</v>
      </c>
      <c r="B434">
        <v>0.2727</v>
      </c>
      <c r="C434">
        <v>0.56000000000000005</v>
      </c>
      <c r="D434">
        <v>0</v>
      </c>
      <c r="E434">
        <v>2</v>
      </c>
      <c r="F434">
        <v>3</v>
      </c>
      <c r="G434">
        <v>5</v>
      </c>
    </row>
    <row r="435" spans="1:7" x14ac:dyDescent="0.35">
      <c r="A435">
        <v>434</v>
      </c>
      <c r="B435">
        <v>0.2727</v>
      </c>
      <c r="C435">
        <v>0.56000000000000005</v>
      </c>
      <c r="D435">
        <v>0</v>
      </c>
      <c r="E435">
        <v>0</v>
      </c>
      <c r="F435">
        <v>2</v>
      </c>
      <c r="G435">
        <v>2</v>
      </c>
    </row>
    <row r="436" spans="1:7" x14ac:dyDescent="0.35">
      <c r="A436">
        <v>435</v>
      </c>
      <c r="B436">
        <v>0.2576</v>
      </c>
      <c r="C436">
        <v>0.56000000000000005</v>
      </c>
      <c r="D436">
        <v>0.16420000000000001</v>
      </c>
      <c r="E436">
        <v>0</v>
      </c>
      <c r="F436">
        <v>1</v>
      </c>
      <c r="G436">
        <v>1</v>
      </c>
    </row>
    <row r="437" spans="1:7" x14ac:dyDescent="0.35">
      <c r="A437">
        <v>436</v>
      </c>
      <c r="B437">
        <v>0.2576</v>
      </c>
      <c r="C437">
        <v>0.56000000000000005</v>
      </c>
      <c r="D437">
        <v>0.16420000000000001</v>
      </c>
      <c r="E437">
        <v>0</v>
      </c>
      <c r="F437">
        <v>1</v>
      </c>
      <c r="G437">
        <v>1</v>
      </c>
    </row>
    <row r="438" spans="1:7" x14ac:dyDescent="0.35">
      <c r="A438">
        <v>437</v>
      </c>
      <c r="B438">
        <v>0.2273</v>
      </c>
      <c r="C438">
        <v>0.6</v>
      </c>
      <c r="D438">
        <v>0.22389999999999999</v>
      </c>
      <c r="E438">
        <v>0</v>
      </c>
      <c r="F438">
        <v>6</v>
      </c>
      <c r="G438">
        <v>6</v>
      </c>
    </row>
    <row r="439" spans="1:7" x14ac:dyDescent="0.35">
      <c r="A439">
        <v>438</v>
      </c>
      <c r="B439">
        <v>0.21210000000000001</v>
      </c>
      <c r="C439">
        <v>0.6</v>
      </c>
      <c r="D439">
        <v>0.22389999999999999</v>
      </c>
      <c r="E439">
        <v>0</v>
      </c>
      <c r="F439">
        <v>35</v>
      </c>
      <c r="G439">
        <v>35</v>
      </c>
    </row>
    <row r="440" spans="1:7" x14ac:dyDescent="0.35">
      <c r="A440">
        <v>439</v>
      </c>
      <c r="B440">
        <v>0.21210000000000001</v>
      </c>
      <c r="C440">
        <v>0.55000000000000004</v>
      </c>
      <c r="D440">
        <v>0.22389999999999999</v>
      </c>
      <c r="E440">
        <v>1</v>
      </c>
      <c r="F440">
        <v>100</v>
      </c>
      <c r="G440">
        <v>101</v>
      </c>
    </row>
    <row r="441" spans="1:7" x14ac:dyDescent="0.35">
      <c r="A441">
        <v>440</v>
      </c>
      <c r="B441">
        <v>0.21210000000000001</v>
      </c>
      <c r="C441">
        <v>0.55000000000000004</v>
      </c>
      <c r="D441">
        <v>0.28360000000000002</v>
      </c>
      <c r="E441">
        <v>2</v>
      </c>
      <c r="F441">
        <v>247</v>
      </c>
      <c r="G441">
        <v>249</v>
      </c>
    </row>
    <row r="442" spans="1:7" x14ac:dyDescent="0.35">
      <c r="A442">
        <v>441</v>
      </c>
      <c r="B442">
        <v>0.2273</v>
      </c>
      <c r="C442">
        <v>0.52</v>
      </c>
      <c r="D442">
        <v>0.22389999999999999</v>
      </c>
      <c r="E442">
        <v>3</v>
      </c>
      <c r="F442">
        <v>140</v>
      </c>
      <c r="G442">
        <v>143</v>
      </c>
    </row>
    <row r="443" spans="1:7" x14ac:dyDescent="0.35">
      <c r="A443">
        <v>442</v>
      </c>
      <c r="B443">
        <v>0.2273</v>
      </c>
      <c r="C443">
        <v>0.48</v>
      </c>
      <c r="D443">
        <v>0.29849999999999999</v>
      </c>
      <c r="E443">
        <v>1</v>
      </c>
      <c r="F443">
        <v>56</v>
      </c>
      <c r="G443">
        <v>57</v>
      </c>
    </row>
    <row r="444" spans="1:7" x14ac:dyDescent="0.35">
      <c r="A444">
        <v>443</v>
      </c>
      <c r="B444">
        <v>0.2727</v>
      </c>
      <c r="C444">
        <v>0.45</v>
      </c>
      <c r="D444">
        <v>0.16420000000000001</v>
      </c>
      <c r="E444">
        <v>5</v>
      </c>
      <c r="F444">
        <v>63</v>
      </c>
      <c r="G444">
        <v>68</v>
      </c>
    </row>
    <row r="445" spans="1:7" x14ac:dyDescent="0.35">
      <c r="A445">
        <v>444</v>
      </c>
      <c r="B445">
        <v>0.33329999999999999</v>
      </c>
      <c r="C445">
        <v>0.42</v>
      </c>
      <c r="D445">
        <v>0</v>
      </c>
      <c r="E445">
        <v>7</v>
      </c>
      <c r="F445">
        <v>77</v>
      </c>
      <c r="G445">
        <v>84</v>
      </c>
    </row>
    <row r="446" spans="1:7" x14ac:dyDescent="0.35">
      <c r="A446">
        <v>445</v>
      </c>
      <c r="B446">
        <v>0.28789999999999999</v>
      </c>
      <c r="C446">
        <v>0.45</v>
      </c>
      <c r="D446">
        <v>0.1045</v>
      </c>
      <c r="E446">
        <v>12</v>
      </c>
      <c r="F446">
        <v>86</v>
      </c>
      <c r="G446">
        <v>98</v>
      </c>
    </row>
    <row r="447" spans="1:7" x14ac:dyDescent="0.35">
      <c r="A447">
        <v>446</v>
      </c>
      <c r="B447">
        <v>0.30299999999999999</v>
      </c>
      <c r="C447">
        <v>0.45</v>
      </c>
      <c r="D447">
        <v>0.1343</v>
      </c>
      <c r="E447">
        <v>6</v>
      </c>
      <c r="F447">
        <v>75</v>
      </c>
      <c r="G447">
        <v>81</v>
      </c>
    </row>
    <row r="448" spans="1:7" x14ac:dyDescent="0.35">
      <c r="A448">
        <v>447</v>
      </c>
      <c r="B448">
        <v>0.31819999999999998</v>
      </c>
      <c r="C448">
        <v>0.45</v>
      </c>
      <c r="D448">
        <v>0.19400000000000001</v>
      </c>
      <c r="E448">
        <v>8</v>
      </c>
      <c r="F448">
        <v>62</v>
      </c>
      <c r="G448">
        <v>70</v>
      </c>
    </row>
    <row r="449" spans="1:7" x14ac:dyDescent="0.35">
      <c r="A449">
        <v>448</v>
      </c>
      <c r="B449">
        <v>0.30299999999999999</v>
      </c>
      <c r="C449">
        <v>0.49</v>
      </c>
      <c r="D449">
        <v>0.1343</v>
      </c>
      <c r="E449">
        <v>8</v>
      </c>
      <c r="F449">
        <v>83</v>
      </c>
      <c r="G449">
        <v>91</v>
      </c>
    </row>
    <row r="450" spans="1:7" x14ac:dyDescent="0.35">
      <c r="A450">
        <v>449</v>
      </c>
      <c r="B450">
        <v>0.31819999999999998</v>
      </c>
      <c r="C450">
        <v>0.49</v>
      </c>
      <c r="D450">
        <v>0.1045</v>
      </c>
      <c r="E450">
        <v>8</v>
      </c>
      <c r="F450">
        <v>207</v>
      </c>
      <c r="G450">
        <v>215</v>
      </c>
    </row>
    <row r="451" spans="1:7" x14ac:dyDescent="0.35">
      <c r="A451">
        <v>450</v>
      </c>
      <c r="B451">
        <v>0.2576</v>
      </c>
      <c r="C451">
        <v>0.56000000000000005</v>
      </c>
      <c r="D451">
        <v>0.19400000000000001</v>
      </c>
      <c r="E451">
        <v>1</v>
      </c>
      <c r="F451">
        <v>184</v>
      </c>
      <c r="G451">
        <v>185</v>
      </c>
    </row>
    <row r="452" spans="1:7" x14ac:dyDescent="0.35">
      <c r="A452">
        <v>451</v>
      </c>
      <c r="B452">
        <v>0.2273</v>
      </c>
      <c r="C452">
        <v>0.56000000000000005</v>
      </c>
      <c r="D452">
        <v>0.32840000000000003</v>
      </c>
      <c r="E452">
        <v>6</v>
      </c>
      <c r="F452">
        <v>146</v>
      </c>
      <c r="G452">
        <v>152</v>
      </c>
    </row>
    <row r="453" spans="1:7" x14ac:dyDescent="0.35">
      <c r="A453">
        <v>452</v>
      </c>
      <c r="B453">
        <v>0.2424</v>
      </c>
      <c r="C453">
        <v>0.6</v>
      </c>
      <c r="D453">
        <v>0.28360000000000002</v>
      </c>
      <c r="E453">
        <v>2</v>
      </c>
      <c r="F453">
        <v>124</v>
      </c>
      <c r="G453">
        <v>126</v>
      </c>
    </row>
    <row r="454" spans="1:7" x14ac:dyDescent="0.35">
      <c r="A454">
        <v>453</v>
      </c>
      <c r="B454">
        <v>0.2273</v>
      </c>
      <c r="C454">
        <v>0.6</v>
      </c>
      <c r="D454">
        <v>0.25369999999999998</v>
      </c>
      <c r="E454">
        <v>3</v>
      </c>
      <c r="F454">
        <v>54</v>
      </c>
      <c r="G454">
        <v>57</v>
      </c>
    </row>
    <row r="455" spans="1:7" x14ac:dyDescent="0.35">
      <c r="A455">
        <v>454</v>
      </c>
      <c r="B455">
        <v>0.21210000000000001</v>
      </c>
      <c r="C455">
        <v>0.65</v>
      </c>
      <c r="D455">
        <v>0.28360000000000002</v>
      </c>
      <c r="E455">
        <v>0</v>
      </c>
      <c r="F455">
        <v>56</v>
      </c>
      <c r="G455">
        <v>56</v>
      </c>
    </row>
    <row r="456" spans="1:7" x14ac:dyDescent="0.35">
      <c r="A456">
        <v>455</v>
      </c>
      <c r="B456">
        <v>0.21210000000000001</v>
      </c>
      <c r="C456">
        <v>0.65</v>
      </c>
      <c r="D456">
        <v>0.32840000000000003</v>
      </c>
      <c r="E456">
        <v>3</v>
      </c>
      <c r="F456">
        <v>28</v>
      </c>
      <c r="G456">
        <v>31</v>
      </c>
    </row>
    <row r="457" spans="1:7" x14ac:dyDescent="0.35">
      <c r="A457">
        <v>456</v>
      </c>
      <c r="B457">
        <v>0.2273</v>
      </c>
      <c r="C457">
        <v>0.7</v>
      </c>
      <c r="D457">
        <v>0.25369999999999998</v>
      </c>
      <c r="E457">
        <v>1</v>
      </c>
      <c r="F457">
        <v>20</v>
      </c>
      <c r="G457">
        <v>21</v>
      </c>
    </row>
    <row r="458" spans="1:7" x14ac:dyDescent="0.35">
      <c r="A458">
        <v>457</v>
      </c>
      <c r="B458">
        <v>0.2273</v>
      </c>
      <c r="C458">
        <v>0.7</v>
      </c>
      <c r="D458">
        <v>0.25369999999999998</v>
      </c>
      <c r="E458">
        <v>0</v>
      </c>
      <c r="F458">
        <v>6</v>
      </c>
      <c r="G458">
        <v>6</v>
      </c>
    </row>
    <row r="459" spans="1:7" x14ac:dyDescent="0.35">
      <c r="A459">
        <v>458</v>
      </c>
      <c r="B459">
        <v>0.2424</v>
      </c>
      <c r="C459">
        <v>0.75</v>
      </c>
      <c r="D459">
        <v>0.16420000000000001</v>
      </c>
      <c r="E459">
        <v>0</v>
      </c>
      <c r="F459">
        <v>2</v>
      </c>
      <c r="G459">
        <v>2</v>
      </c>
    </row>
    <row r="460" spans="1:7" x14ac:dyDescent="0.35">
      <c r="A460">
        <v>459</v>
      </c>
      <c r="B460">
        <v>0.21210000000000001</v>
      </c>
      <c r="C460">
        <v>0.8</v>
      </c>
      <c r="D460">
        <v>0.29849999999999999</v>
      </c>
      <c r="E460">
        <v>0</v>
      </c>
      <c r="F460">
        <v>1</v>
      </c>
      <c r="G460">
        <v>1</v>
      </c>
    </row>
    <row r="461" spans="1:7" x14ac:dyDescent="0.35">
      <c r="A461">
        <v>460</v>
      </c>
      <c r="B461">
        <v>0.2576</v>
      </c>
      <c r="C461">
        <v>0.87</v>
      </c>
      <c r="D461">
        <v>8.9599999999999999E-2</v>
      </c>
      <c r="E461">
        <v>0</v>
      </c>
      <c r="F461">
        <v>1</v>
      </c>
      <c r="G461">
        <v>1</v>
      </c>
    </row>
    <row r="462" spans="1:7" x14ac:dyDescent="0.35">
      <c r="A462">
        <v>461</v>
      </c>
      <c r="B462">
        <v>0.19700000000000001</v>
      </c>
      <c r="C462">
        <v>0.6</v>
      </c>
      <c r="D462">
        <v>0.41789999999999999</v>
      </c>
      <c r="E462">
        <v>1</v>
      </c>
      <c r="F462">
        <v>4</v>
      </c>
      <c r="G462">
        <v>5</v>
      </c>
    </row>
    <row r="463" spans="1:7" x14ac:dyDescent="0.35">
      <c r="A463">
        <v>462</v>
      </c>
      <c r="B463">
        <v>0.21210000000000001</v>
      </c>
      <c r="C463">
        <v>0.55000000000000004</v>
      </c>
      <c r="D463">
        <v>0.25369999999999998</v>
      </c>
      <c r="E463">
        <v>0</v>
      </c>
      <c r="F463">
        <v>27</v>
      </c>
      <c r="G463">
        <v>27</v>
      </c>
    </row>
    <row r="464" spans="1:7" x14ac:dyDescent="0.35">
      <c r="A464">
        <v>463</v>
      </c>
      <c r="B464">
        <v>0.18179999999999999</v>
      </c>
      <c r="C464">
        <v>0.51</v>
      </c>
      <c r="D464">
        <v>0.28360000000000002</v>
      </c>
      <c r="E464">
        <v>2</v>
      </c>
      <c r="F464">
        <v>66</v>
      </c>
      <c r="G464">
        <v>68</v>
      </c>
    </row>
    <row r="465" spans="1:7" x14ac:dyDescent="0.35">
      <c r="A465">
        <v>464</v>
      </c>
      <c r="B465">
        <v>0.18179999999999999</v>
      </c>
      <c r="C465">
        <v>0.47</v>
      </c>
      <c r="D465">
        <v>0.32840000000000003</v>
      </c>
      <c r="E465">
        <v>7</v>
      </c>
      <c r="F465">
        <v>210</v>
      </c>
      <c r="G465">
        <v>217</v>
      </c>
    </row>
    <row r="466" spans="1:7" x14ac:dyDescent="0.35">
      <c r="A466">
        <v>465</v>
      </c>
      <c r="B466">
        <v>0.18179999999999999</v>
      </c>
      <c r="C466">
        <v>0.51</v>
      </c>
      <c r="D466">
        <v>0.35820000000000002</v>
      </c>
      <c r="E466">
        <v>7</v>
      </c>
      <c r="F466">
        <v>159</v>
      </c>
      <c r="G466">
        <v>166</v>
      </c>
    </row>
    <row r="467" spans="1:7" x14ac:dyDescent="0.35">
      <c r="A467">
        <v>466</v>
      </c>
      <c r="B467">
        <v>0.16669999999999999</v>
      </c>
      <c r="C467">
        <v>0.47</v>
      </c>
      <c r="D467">
        <v>0.4627</v>
      </c>
      <c r="E467">
        <v>6</v>
      </c>
      <c r="F467">
        <v>57</v>
      </c>
      <c r="G467">
        <v>63</v>
      </c>
    </row>
    <row r="468" spans="1:7" x14ac:dyDescent="0.35">
      <c r="A468">
        <v>467</v>
      </c>
      <c r="B468">
        <v>0.18179999999999999</v>
      </c>
      <c r="C468">
        <v>0.41</v>
      </c>
      <c r="D468">
        <v>0.4627</v>
      </c>
      <c r="E468">
        <v>6</v>
      </c>
      <c r="F468">
        <v>53</v>
      </c>
      <c r="G468">
        <v>59</v>
      </c>
    </row>
    <row r="469" spans="1:7" x14ac:dyDescent="0.35">
      <c r="A469">
        <v>468</v>
      </c>
      <c r="B469">
        <v>0.18179999999999999</v>
      </c>
      <c r="C469">
        <v>0.27</v>
      </c>
      <c r="D469">
        <v>0.58209999999999995</v>
      </c>
      <c r="E469">
        <v>11</v>
      </c>
      <c r="F469">
        <v>67</v>
      </c>
      <c r="G469">
        <v>78</v>
      </c>
    </row>
    <row r="470" spans="1:7" x14ac:dyDescent="0.35">
      <c r="A470">
        <v>469</v>
      </c>
      <c r="B470">
        <v>0.1515</v>
      </c>
      <c r="C470">
        <v>0.21</v>
      </c>
      <c r="D470">
        <v>0.58209999999999995</v>
      </c>
      <c r="E470">
        <v>8</v>
      </c>
      <c r="F470">
        <v>65</v>
      </c>
      <c r="G470">
        <v>73</v>
      </c>
    </row>
    <row r="471" spans="1:7" x14ac:dyDescent="0.35">
      <c r="A471">
        <v>470</v>
      </c>
      <c r="B471">
        <v>0.1515</v>
      </c>
      <c r="C471">
        <v>0.25</v>
      </c>
      <c r="D471">
        <v>0.52239999999999998</v>
      </c>
      <c r="E471">
        <v>6</v>
      </c>
      <c r="F471">
        <v>56</v>
      </c>
      <c r="G471">
        <v>62</v>
      </c>
    </row>
    <row r="472" spans="1:7" x14ac:dyDescent="0.35">
      <c r="A472">
        <v>471</v>
      </c>
      <c r="B472">
        <v>0.1212</v>
      </c>
      <c r="C472">
        <v>0.26</v>
      </c>
      <c r="D472">
        <v>0.44779999999999998</v>
      </c>
      <c r="E472">
        <v>4</v>
      </c>
      <c r="F472">
        <v>61</v>
      </c>
      <c r="G472">
        <v>65</v>
      </c>
    </row>
    <row r="473" spans="1:7" x14ac:dyDescent="0.35">
      <c r="A473">
        <v>472</v>
      </c>
      <c r="B473">
        <v>0.13639999999999999</v>
      </c>
      <c r="C473">
        <v>0.26</v>
      </c>
      <c r="D473">
        <v>0.35820000000000002</v>
      </c>
      <c r="E473">
        <v>0</v>
      </c>
      <c r="F473">
        <v>97</v>
      </c>
      <c r="G473">
        <v>97</v>
      </c>
    </row>
    <row r="474" spans="1:7" x14ac:dyDescent="0.35">
      <c r="A474">
        <v>473</v>
      </c>
      <c r="B474">
        <v>0.1212</v>
      </c>
      <c r="C474">
        <v>0.28000000000000003</v>
      </c>
      <c r="D474">
        <v>0.35820000000000002</v>
      </c>
      <c r="E474">
        <v>10</v>
      </c>
      <c r="F474">
        <v>151</v>
      </c>
      <c r="G474">
        <v>161</v>
      </c>
    </row>
    <row r="475" spans="1:7" x14ac:dyDescent="0.35">
      <c r="A475">
        <v>474</v>
      </c>
      <c r="B475">
        <v>0.1212</v>
      </c>
      <c r="C475">
        <v>0.3</v>
      </c>
      <c r="D475">
        <v>0.25369999999999998</v>
      </c>
      <c r="E475">
        <v>1</v>
      </c>
      <c r="F475">
        <v>119</v>
      </c>
      <c r="G475">
        <v>120</v>
      </c>
    </row>
    <row r="476" spans="1:7" x14ac:dyDescent="0.35">
      <c r="A476">
        <v>475</v>
      </c>
      <c r="B476">
        <v>0.1061</v>
      </c>
      <c r="C476">
        <v>0.3</v>
      </c>
      <c r="D476">
        <v>0.32840000000000003</v>
      </c>
      <c r="E476">
        <v>3</v>
      </c>
      <c r="F476">
        <v>93</v>
      </c>
      <c r="G476">
        <v>96</v>
      </c>
    </row>
    <row r="477" spans="1:7" x14ac:dyDescent="0.35">
      <c r="A477">
        <v>476</v>
      </c>
      <c r="B477">
        <v>7.5800000000000006E-2</v>
      </c>
      <c r="C477">
        <v>0.33</v>
      </c>
      <c r="D477">
        <v>0.41789999999999999</v>
      </c>
      <c r="E477">
        <v>1</v>
      </c>
      <c r="F477">
        <v>52</v>
      </c>
      <c r="G477">
        <v>53</v>
      </c>
    </row>
    <row r="478" spans="1:7" x14ac:dyDescent="0.35">
      <c r="A478">
        <v>477</v>
      </c>
      <c r="B478">
        <v>7.5800000000000006E-2</v>
      </c>
      <c r="C478">
        <v>0.38</v>
      </c>
      <c r="D478">
        <v>0.28360000000000002</v>
      </c>
      <c r="E478">
        <v>0</v>
      </c>
      <c r="F478">
        <v>41</v>
      </c>
      <c r="G478">
        <v>41</v>
      </c>
    </row>
    <row r="479" spans="1:7" x14ac:dyDescent="0.35">
      <c r="A479">
        <v>478</v>
      </c>
      <c r="B479">
        <v>3.0300000000000001E-2</v>
      </c>
      <c r="C479">
        <v>0.41</v>
      </c>
      <c r="D479">
        <v>0.3881</v>
      </c>
      <c r="E479">
        <v>1</v>
      </c>
      <c r="F479">
        <v>33</v>
      </c>
      <c r="G479">
        <v>34</v>
      </c>
    </row>
    <row r="480" spans="1:7" x14ac:dyDescent="0.35">
      <c r="A480">
        <v>479</v>
      </c>
      <c r="B480">
        <v>4.5499999999999999E-2</v>
      </c>
      <c r="C480">
        <v>0.38</v>
      </c>
      <c r="D480">
        <v>0.32840000000000003</v>
      </c>
      <c r="E480">
        <v>0</v>
      </c>
      <c r="F480">
        <v>27</v>
      </c>
      <c r="G480">
        <v>27</v>
      </c>
    </row>
    <row r="481" spans="1:7" x14ac:dyDescent="0.35">
      <c r="A481">
        <v>480</v>
      </c>
      <c r="B481">
        <v>3.0300000000000001E-2</v>
      </c>
      <c r="C481">
        <v>0.45</v>
      </c>
      <c r="D481">
        <v>0.25369999999999998</v>
      </c>
      <c r="E481">
        <v>0</v>
      </c>
      <c r="F481">
        <v>13</v>
      </c>
      <c r="G481">
        <v>13</v>
      </c>
    </row>
    <row r="482" spans="1:7" x14ac:dyDescent="0.35">
      <c r="A482">
        <v>481</v>
      </c>
      <c r="B482">
        <v>0</v>
      </c>
      <c r="C482">
        <v>0.41</v>
      </c>
      <c r="D482">
        <v>0.3881</v>
      </c>
      <c r="E482">
        <v>3</v>
      </c>
      <c r="F482">
        <v>9</v>
      </c>
      <c r="G482">
        <v>12</v>
      </c>
    </row>
    <row r="483" spans="1:7" x14ac:dyDescent="0.35">
      <c r="A483">
        <v>482</v>
      </c>
      <c r="B483">
        <v>3.0300000000000001E-2</v>
      </c>
      <c r="C483">
        <v>0.41</v>
      </c>
      <c r="D483">
        <v>0.25369999999999998</v>
      </c>
      <c r="E483">
        <v>0</v>
      </c>
      <c r="F483">
        <v>11</v>
      </c>
      <c r="G483">
        <v>11</v>
      </c>
    </row>
    <row r="484" spans="1:7" x14ac:dyDescent="0.35">
      <c r="A484">
        <v>483</v>
      </c>
      <c r="B484">
        <v>3.0300000000000001E-2</v>
      </c>
      <c r="C484">
        <v>0.41</v>
      </c>
      <c r="D484">
        <v>0.28360000000000002</v>
      </c>
      <c r="E484">
        <v>1</v>
      </c>
      <c r="F484">
        <v>6</v>
      </c>
      <c r="G484">
        <v>7</v>
      </c>
    </row>
    <row r="485" spans="1:7" x14ac:dyDescent="0.35">
      <c r="A485">
        <v>484</v>
      </c>
      <c r="B485">
        <v>1.52E-2</v>
      </c>
      <c r="C485">
        <v>0.48</v>
      </c>
      <c r="D485">
        <v>0.29849999999999999</v>
      </c>
      <c r="E485">
        <v>0</v>
      </c>
      <c r="F485">
        <v>3</v>
      </c>
      <c r="G485">
        <v>3</v>
      </c>
    </row>
    <row r="486" spans="1:7" x14ac:dyDescent="0.35">
      <c r="A486">
        <v>485</v>
      </c>
      <c r="B486">
        <v>3.0300000000000001E-2</v>
      </c>
      <c r="C486">
        <v>0.44</v>
      </c>
      <c r="D486">
        <v>0.22389999999999999</v>
      </c>
      <c r="E486">
        <v>0</v>
      </c>
      <c r="F486">
        <v>2</v>
      </c>
      <c r="G486">
        <v>2</v>
      </c>
    </row>
    <row r="487" spans="1:7" x14ac:dyDescent="0.35">
      <c r="A487">
        <v>486</v>
      </c>
      <c r="B487">
        <v>1.52E-2</v>
      </c>
      <c r="C487">
        <v>0.44</v>
      </c>
      <c r="D487">
        <v>0.28360000000000002</v>
      </c>
      <c r="E487">
        <v>0</v>
      </c>
      <c r="F487">
        <v>8</v>
      </c>
      <c r="G487">
        <v>8</v>
      </c>
    </row>
    <row r="488" spans="1:7" x14ac:dyDescent="0.35">
      <c r="A488">
        <v>487</v>
      </c>
      <c r="B488">
        <v>0</v>
      </c>
      <c r="C488">
        <v>0.44</v>
      </c>
      <c r="D488">
        <v>0.32840000000000003</v>
      </c>
      <c r="E488">
        <v>1</v>
      </c>
      <c r="F488">
        <v>26</v>
      </c>
      <c r="G488">
        <v>27</v>
      </c>
    </row>
    <row r="489" spans="1:7" x14ac:dyDescent="0.35">
      <c r="A489">
        <v>488</v>
      </c>
      <c r="B489">
        <v>3.0300000000000001E-2</v>
      </c>
      <c r="C489">
        <v>0.41</v>
      </c>
      <c r="D489">
        <v>0.25369999999999998</v>
      </c>
      <c r="E489">
        <v>3</v>
      </c>
      <c r="F489">
        <v>37</v>
      </c>
      <c r="G489">
        <v>40</v>
      </c>
    </row>
    <row r="490" spans="1:7" x14ac:dyDescent="0.35">
      <c r="A490">
        <v>489</v>
      </c>
      <c r="B490">
        <v>6.0600000000000001E-2</v>
      </c>
      <c r="C490">
        <v>0.41</v>
      </c>
      <c r="D490">
        <v>0.16420000000000001</v>
      </c>
      <c r="E490">
        <v>3</v>
      </c>
      <c r="F490">
        <v>50</v>
      </c>
      <c r="G490">
        <v>53</v>
      </c>
    </row>
    <row r="491" spans="1:7" x14ac:dyDescent="0.35">
      <c r="A491">
        <v>490</v>
      </c>
      <c r="B491">
        <v>7.5800000000000006E-2</v>
      </c>
      <c r="C491">
        <v>0.38</v>
      </c>
      <c r="D491">
        <v>0.1343</v>
      </c>
      <c r="E491">
        <v>4</v>
      </c>
      <c r="F491">
        <v>59</v>
      </c>
      <c r="G491">
        <v>63</v>
      </c>
    </row>
    <row r="492" spans="1:7" x14ac:dyDescent="0.35">
      <c r="A492">
        <v>491</v>
      </c>
      <c r="B492">
        <v>0.1061</v>
      </c>
      <c r="C492">
        <v>0.38</v>
      </c>
      <c r="D492">
        <v>0.1045</v>
      </c>
      <c r="E492">
        <v>10</v>
      </c>
      <c r="F492">
        <v>60</v>
      </c>
      <c r="G492">
        <v>70</v>
      </c>
    </row>
    <row r="493" spans="1:7" x14ac:dyDescent="0.35">
      <c r="A493">
        <v>492</v>
      </c>
      <c r="B493">
        <v>0.16669999999999999</v>
      </c>
      <c r="C493">
        <v>0.35</v>
      </c>
      <c r="D493">
        <v>0</v>
      </c>
      <c r="E493">
        <v>12</v>
      </c>
      <c r="F493">
        <v>72</v>
      </c>
      <c r="G493">
        <v>84</v>
      </c>
    </row>
    <row r="494" spans="1:7" x14ac:dyDescent="0.35">
      <c r="A494">
        <v>493</v>
      </c>
      <c r="B494">
        <v>0.13639999999999999</v>
      </c>
      <c r="C494">
        <v>0.33</v>
      </c>
      <c r="D494">
        <v>0.1045</v>
      </c>
      <c r="E494">
        <v>11</v>
      </c>
      <c r="F494">
        <v>64</v>
      </c>
      <c r="G494">
        <v>75</v>
      </c>
    </row>
    <row r="495" spans="1:7" x14ac:dyDescent="0.35">
      <c r="A495">
        <v>494</v>
      </c>
      <c r="B495">
        <v>0.1515</v>
      </c>
      <c r="C495">
        <v>0.28000000000000003</v>
      </c>
      <c r="D495">
        <v>0</v>
      </c>
      <c r="E495">
        <v>10</v>
      </c>
      <c r="F495">
        <v>93</v>
      </c>
      <c r="G495">
        <v>103</v>
      </c>
    </row>
    <row r="496" spans="1:7" x14ac:dyDescent="0.35">
      <c r="A496">
        <v>495</v>
      </c>
      <c r="B496">
        <v>0.13639999999999999</v>
      </c>
      <c r="C496">
        <v>0.28000000000000003</v>
      </c>
      <c r="D496">
        <v>0.19400000000000001</v>
      </c>
      <c r="E496">
        <v>11</v>
      </c>
      <c r="F496">
        <v>72</v>
      </c>
      <c r="G496">
        <v>83</v>
      </c>
    </row>
    <row r="497" spans="1:7" x14ac:dyDescent="0.35">
      <c r="A497">
        <v>496</v>
      </c>
      <c r="B497">
        <v>0.19700000000000001</v>
      </c>
      <c r="C497">
        <v>0.28000000000000003</v>
      </c>
      <c r="D497">
        <v>0</v>
      </c>
      <c r="E497">
        <v>8</v>
      </c>
      <c r="F497">
        <v>59</v>
      </c>
      <c r="G497">
        <v>67</v>
      </c>
    </row>
    <row r="498" spans="1:7" x14ac:dyDescent="0.35">
      <c r="A498">
        <v>497</v>
      </c>
      <c r="B498">
        <v>9.0899999999999995E-2</v>
      </c>
      <c r="C498">
        <v>0.35</v>
      </c>
      <c r="D498">
        <v>0.19400000000000001</v>
      </c>
      <c r="E498">
        <v>0</v>
      </c>
      <c r="F498">
        <v>54</v>
      </c>
      <c r="G498">
        <v>54</v>
      </c>
    </row>
    <row r="499" spans="1:7" x14ac:dyDescent="0.35">
      <c r="A499">
        <v>498</v>
      </c>
      <c r="B499">
        <v>0.1061</v>
      </c>
      <c r="C499">
        <v>0.35</v>
      </c>
      <c r="D499">
        <v>0.1343</v>
      </c>
      <c r="E499">
        <v>6</v>
      </c>
      <c r="F499">
        <v>53</v>
      </c>
      <c r="G499">
        <v>59</v>
      </c>
    </row>
    <row r="500" spans="1:7" x14ac:dyDescent="0.35">
      <c r="A500">
        <v>499</v>
      </c>
      <c r="B500">
        <v>7.5800000000000006E-2</v>
      </c>
      <c r="C500">
        <v>0.45</v>
      </c>
      <c r="D500">
        <v>0.16420000000000001</v>
      </c>
      <c r="E500">
        <v>1</v>
      </c>
      <c r="F500">
        <v>44</v>
      </c>
      <c r="G500">
        <v>45</v>
      </c>
    </row>
    <row r="501" spans="1:7" x14ac:dyDescent="0.35">
      <c r="A501">
        <v>500</v>
      </c>
      <c r="B501">
        <v>0.1061</v>
      </c>
      <c r="C501">
        <v>0.41</v>
      </c>
      <c r="D501">
        <v>8.9599999999999999E-2</v>
      </c>
      <c r="E501">
        <v>0</v>
      </c>
      <c r="F501">
        <v>39</v>
      </c>
      <c r="G501">
        <v>39</v>
      </c>
    </row>
    <row r="502" spans="1:7" x14ac:dyDescent="0.35">
      <c r="A502">
        <v>501</v>
      </c>
      <c r="B502">
        <v>0.1515</v>
      </c>
      <c r="C502">
        <v>0.49</v>
      </c>
      <c r="D502">
        <v>0</v>
      </c>
      <c r="E502">
        <v>7</v>
      </c>
      <c r="F502">
        <v>23</v>
      </c>
      <c r="G502">
        <v>30</v>
      </c>
    </row>
    <row r="503" spans="1:7" x14ac:dyDescent="0.35">
      <c r="A503">
        <v>502</v>
      </c>
      <c r="B503">
        <v>7.5800000000000006E-2</v>
      </c>
      <c r="C503">
        <v>0.56999999999999995</v>
      </c>
      <c r="D503">
        <v>0.1045</v>
      </c>
      <c r="E503">
        <v>2</v>
      </c>
      <c r="F503">
        <v>31</v>
      </c>
      <c r="G503">
        <v>33</v>
      </c>
    </row>
    <row r="504" spans="1:7" x14ac:dyDescent="0.35">
      <c r="A504">
        <v>503</v>
      </c>
      <c r="B504">
        <v>7.5800000000000006E-2</v>
      </c>
      <c r="C504">
        <v>0.56999999999999995</v>
      </c>
      <c r="D504">
        <v>0.1045</v>
      </c>
      <c r="E504">
        <v>2</v>
      </c>
      <c r="F504">
        <v>20</v>
      </c>
      <c r="G504">
        <v>22</v>
      </c>
    </row>
    <row r="505" spans="1:7" x14ac:dyDescent="0.35">
      <c r="A505">
        <v>504</v>
      </c>
      <c r="B505">
        <v>7.5800000000000006E-2</v>
      </c>
      <c r="C505">
        <v>0.56999999999999995</v>
      </c>
      <c r="D505">
        <v>0.1045</v>
      </c>
      <c r="E505">
        <v>1</v>
      </c>
      <c r="F505">
        <v>12</v>
      </c>
      <c r="G505">
        <v>13</v>
      </c>
    </row>
    <row r="506" spans="1:7" x14ac:dyDescent="0.35">
      <c r="A506">
        <v>505</v>
      </c>
      <c r="B506">
        <v>6.0600000000000001E-2</v>
      </c>
      <c r="C506">
        <v>0.62</v>
      </c>
      <c r="D506">
        <v>0.1343</v>
      </c>
      <c r="E506">
        <v>3</v>
      </c>
      <c r="F506">
        <v>15</v>
      </c>
      <c r="G506">
        <v>18</v>
      </c>
    </row>
    <row r="507" spans="1:7" x14ac:dyDescent="0.35">
      <c r="A507">
        <v>506</v>
      </c>
      <c r="B507">
        <v>6.0600000000000001E-2</v>
      </c>
      <c r="C507">
        <v>0.62</v>
      </c>
      <c r="D507">
        <v>0.1343</v>
      </c>
      <c r="E507">
        <v>1</v>
      </c>
      <c r="F507">
        <v>4</v>
      </c>
      <c r="G507">
        <v>5</v>
      </c>
    </row>
    <row r="508" spans="1:7" x14ac:dyDescent="0.35">
      <c r="A508">
        <v>507</v>
      </c>
      <c r="B508">
        <v>7.5800000000000006E-2</v>
      </c>
      <c r="C508">
        <v>0.56999999999999995</v>
      </c>
      <c r="D508">
        <v>0.1045</v>
      </c>
      <c r="E508">
        <v>0</v>
      </c>
      <c r="F508">
        <v>3</v>
      </c>
      <c r="G508">
        <v>3</v>
      </c>
    </row>
    <row r="509" spans="1:7" x14ac:dyDescent="0.35">
      <c r="A509">
        <v>508</v>
      </c>
      <c r="B509">
        <v>7.5800000000000006E-2</v>
      </c>
      <c r="C509">
        <v>0.56999999999999995</v>
      </c>
      <c r="D509">
        <v>0.1045</v>
      </c>
      <c r="E509">
        <v>0</v>
      </c>
      <c r="F509">
        <v>1</v>
      </c>
      <c r="G509">
        <v>1</v>
      </c>
    </row>
    <row r="510" spans="1:7" x14ac:dyDescent="0.35">
      <c r="A510">
        <v>509</v>
      </c>
      <c r="B510">
        <v>0.1061</v>
      </c>
      <c r="C510">
        <v>0.57999999999999996</v>
      </c>
      <c r="D510">
        <v>0.16420000000000001</v>
      </c>
      <c r="E510">
        <v>1</v>
      </c>
      <c r="F510">
        <v>1</v>
      </c>
      <c r="G510">
        <v>2</v>
      </c>
    </row>
    <row r="511" spans="1:7" x14ac:dyDescent="0.35">
      <c r="A511">
        <v>510</v>
      </c>
      <c r="B511">
        <v>7.5800000000000006E-2</v>
      </c>
      <c r="C511">
        <v>0.62</v>
      </c>
      <c r="D511">
        <v>0.16420000000000001</v>
      </c>
      <c r="E511">
        <v>2</v>
      </c>
      <c r="F511">
        <v>17</v>
      </c>
      <c r="G511">
        <v>19</v>
      </c>
    </row>
    <row r="512" spans="1:7" x14ac:dyDescent="0.35">
      <c r="A512">
        <v>511</v>
      </c>
      <c r="B512">
        <v>7.5800000000000006E-2</v>
      </c>
      <c r="C512">
        <v>0.54</v>
      </c>
      <c r="D512">
        <v>0.35820000000000002</v>
      </c>
      <c r="E512">
        <v>3</v>
      </c>
      <c r="F512">
        <v>25</v>
      </c>
      <c r="G512">
        <v>28</v>
      </c>
    </row>
    <row r="513" spans="1:7" x14ac:dyDescent="0.35">
      <c r="A513">
        <v>512</v>
      </c>
      <c r="B513">
        <v>0.1061</v>
      </c>
      <c r="C513">
        <v>0.46</v>
      </c>
      <c r="D513">
        <v>0.3881</v>
      </c>
      <c r="E513">
        <v>7</v>
      </c>
      <c r="F513">
        <v>51</v>
      </c>
      <c r="G513">
        <v>58</v>
      </c>
    </row>
    <row r="514" spans="1:7" x14ac:dyDescent="0.35">
      <c r="A514">
        <v>513</v>
      </c>
      <c r="B514">
        <v>0.13639999999999999</v>
      </c>
      <c r="C514">
        <v>0.43</v>
      </c>
      <c r="D514">
        <v>0.22389999999999999</v>
      </c>
      <c r="E514">
        <v>22</v>
      </c>
      <c r="F514">
        <v>77</v>
      </c>
      <c r="G514">
        <v>99</v>
      </c>
    </row>
    <row r="515" spans="1:7" x14ac:dyDescent="0.35">
      <c r="A515">
        <v>514</v>
      </c>
      <c r="B515">
        <v>0.1212</v>
      </c>
      <c r="C515">
        <v>0.37</v>
      </c>
      <c r="D515">
        <v>0.4627</v>
      </c>
      <c r="E515">
        <v>24</v>
      </c>
      <c r="F515">
        <v>92</v>
      </c>
      <c r="G515">
        <v>116</v>
      </c>
    </row>
    <row r="516" spans="1:7" x14ac:dyDescent="0.35">
      <c r="A516">
        <v>515</v>
      </c>
      <c r="B516">
        <v>0.1061</v>
      </c>
      <c r="C516">
        <v>0.33</v>
      </c>
      <c r="D516">
        <v>0.3881</v>
      </c>
      <c r="E516">
        <v>12</v>
      </c>
      <c r="F516">
        <v>75</v>
      </c>
      <c r="G516">
        <v>87</v>
      </c>
    </row>
    <row r="517" spans="1:7" x14ac:dyDescent="0.35">
      <c r="A517">
        <v>516</v>
      </c>
      <c r="B517">
        <v>0.13639999999999999</v>
      </c>
      <c r="C517">
        <v>0.28000000000000003</v>
      </c>
      <c r="D517">
        <v>0.35820000000000002</v>
      </c>
      <c r="E517">
        <v>17</v>
      </c>
      <c r="F517">
        <v>93</v>
      </c>
      <c r="G517">
        <v>110</v>
      </c>
    </row>
    <row r="518" spans="1:7" x14ac:dyDescent="0.35">
      <c r="A518">
        <v>517</v>
      </c>
      <c r="B518">
        <v>0.13639999999999999</v>
      </c>
      <c r="C518">
        <v>0.28000000000000003</v>
      </c>
      <c r="D518">
        <v>0.35820000000000002</v>
      </c>
      <c r="E518">
        <v>13</v>
      </c>
      <c r="F518">
        <v>64</v>
      </c>
      <c r="G518">
        <v>77</v>
      </c>
    </row>
    <row r="519" spans="1:7" x14ac:dyDescent="0.35">
      <c r="A519">
        <v>518</v>
      </c>
      <c r="B519">
        <v>0.13639999999999999</v>
      </c>
      <c r="C519">
        <v>0.26</v>
      </c>
      <c r="D519">
        <v>0.32840000000000003</v>
      </c>
      <c r="E519">
        <v>9</v>
      </c>
      <c r="F519">
        <v>56</v>
      </c>
      <c r="G519">
        <v>65</v>
      </c>
    </row>
    <row r="520" spans="1:7" x14ac:dyDescent="0.35">
      <c r="A520">
        <v>519</v>
      </c>
      <c r="B520">
        <v>0.1061</v>
      </c>
      <c r="C520">
        <v>0.26</v>
      </c>
      <c r="D520">
        <v>0.3881</v>
      </c>
      <c r="E520">
        <v>5</v>
      </c>
      <c r="F520">
        <v>50</v>
      </c>
      <c r="G520">
        <v>55</v>
      </c>
    </row>
    <row r="521" spans="1:7" x14ac:dyDescent="0.35">
      <c r="A521">
        <v>520</v>
      </c>
      <c r="B521">
        <v>0.1212</v>
      </c>
      <c r="C521">
        <v>0.3</v>
      </c>
      <c r="D521">
        <v>0.25369999999999998</v>
      </c>
      <c r="E521">
        <v>5</v>
      </c>
      <c r="F521">
        <v>44</v>
      </c>
      <c r="G521">
        <v>49</v>
      </c>
    </row>
    <row r="522" spans="1:7" x14ac:dyDescent="0.35">
      <c r="A522">
        <v>521</v>
      </c>
      <c r="B522">
        <v>0.1212</v>
      </c>
      <c r="C522">
        <v>0.3</v>
      </c>
      <c r="D522">
        <v>0.28360000000000002</v>
      </c>
      <c r="E522">
        <v>5</v>
      </c>
      <c r="F522">
        <v>45</v>
      </c>
      <c r="G522">
        <v>50</v>
      </c>
    </row>
    <row r="523" spans="1:7" x14ac:dyDescent="0.35">
      <c r="A523">
        <v>522</v>
      </c>
      <c r="B523">
        <v>0.1061</v>
      </c>
      <c r="C523">
        <v>0.36</v>
      </c>
      <c r="D523">
        <v>0.25369999999999998</v>
      </c>
      <c r="E523">
        <v>4</v>
      </c>
      <c r="F523">
        <v>31</v>
      </c>
      <c r="G523">
        <v>35</v>
      </c>
    </row>
    <row r="524" spans="1:7" x14ac:dyDescent="0.35">
      <c r="A524">
        <v>523</v>
      </c>
      <c r="B524">
        <v>0.1061</v>
      </c>
      <c r="C524">
        <v>0.36</v>
      </c>
      <c r="D524">
        <v>0.19400000000000001</v>
      </c>
      <c r="E524">
        <v>5</v>
      </c>
      <c r="F524">
        <v>20</v>
      </c>
      <c r="G524">
        <v>25</v>
      </c>
    </row>
    <row r="525" spans="1:7" x14ac:dyDescent="0.35">
      <c r="A525">
        <v>524</v>
      </c>
      <c r="B525">
        <v>9.0899999999999995E-2</v>
      </c>
      <c r="C525">
        <v>0.38</v>
      </c>
      <c r="D525">
        <v>0.19400000000000001</v>
      </c>
      <c r="E525">
        <v>5</v>
      </c>
      <c r="F525">
        <v>23</v>
      </c>
      <c r="G525">
        <v>28</v>
      </c>
    </row>
    <row r="526" spans="1:7" x14ac:dyDescent="0.35">
      <c r="A526">
        <v>525</v>
      </c>
      <c r="B526">
        <v>6.0600000000000001E-2</v>
      </c>
      <c r="C526">
        <v>0.41</v>
      </c>
      <c r="D526">
        <v>0.22389999999999999</v>
      </c>
      <c r="E526">
        <v>4</v>
      </c>
      <c r="F526">
        <v>17</v>
      </c>
      <c r="G526">
        <v>21</v>
      </c>
    </row>
    <row r="527" spans="1:7" x14ac:dyDescent="0.35">
      <c r="A527">
        <v>526</v>
      </c>
      <c r="B527">
        <v>6.0600000000000001E-2</v>
      </c>
      <c r="C527">
        <v>0.41</v>
      </c>
      <c r="D527">
        <v>0.19400000000000001</v>
      </c>
      <c r="E527">
        <v>0</v>
      </c>
      <c r="F527">
        <v>7</v>
      </c>
      <c r="G527">
        <v>7</v>
      </c>
    </row>
    <row r="528" spans="1:7" x14ac:dyDescent="0.35">
      <c r="A528">
        <v>527</v>
      </c>
      <c r="B528">
        <v>4.5499999999999999E-2</v>
      </c>
      <c r="C528">
        <v>0.45</v>
      </c>
      <c r="D528">
        <v>0.19400000000000001</v>
      </c>
      <c r="E528">
        <v>0</v>
      </c>
      <c r="F528">
        <v>1</v>
      </c>
      <c r="G528">
        <v>1</v>
      </c>
    </row>
    <row r="529" spans="1:7" x14ac:dyDescent="0.35">
      <c r="A529">
        <v>528</v>
      </c>
      <c r="B529">
        <v>3.0300000000000001E-2</v>
      </c>
      <c r="C529">
        <v>0.45</v>
      </c>
      <c r="D529">
        <v>0.25369999999999998</v>
      </c>
      <c r="E529">
        <v>0</v>
      </c>
      <c r="F529">
        <v>1</v>
      </c>
      <c r="G529">
        <v>1</v>
      </c>
    </row>
    <row r="530" spans="1:7" x14ac:dyDescent="0.35">
      <c r="A530">
        <v>529</v>
      </c>
      <c r="B530">
        <v>6.0600000000000001E-2</v>
      </c>
      <c r="C530">
        <v>0.48</v>
      </c>
      <c r="D530">
        <v>0.1343</v>
      </c>
      <c r="E530">
        <v>0</v>
      </c>
      <c r="F530">
        <v>1</v>
      </c>
      <c r="G530">
        <v>1</v>
      </c>
    </row>
    <row r="531" spans="1:7" x14ac:dyDescent="0.35">
      <c r="A531">
        <v>530</v>
      </c>
      <c r="B531">
        <v>6.0600000000000001E-2</v>
      </c>
      <c r="C531">
        <v>0.48</v>
      </c>
      <c r="D531">
        <v>0.1343</v>
      </c>
      <c r="E531">
        <v>0</v>
      </c>
      <c r="F531">
        <v>5</v>
      </c>
      <c r="G531">
        <v>5</v>
      </c>
    </row>
    <row r="532" spans="1:7" x14ac:dyDescent="0.35">
      <c r="A532">
        <v>531</v>
      </c>
      <c r="B532">
        <v>7.5800000000000006E-2</v>
      </c>
      <c r="C532">
        <v>0.48</v>
      </c>
      <c r="D532">
        <v>8.9599999999999999E-2</v>
      </c>
      <c r="E532">
        <v>0</v>
      </c>
      <c r="F532">
        <v>15</v>
      </c>
      <c r="G532">
        <v>15</v>
      </c>
    </row>
    <row r="533" spans="1:7" x14ac:dyDescent="0.35">
      <c r="A533">
        <v>532</v>
      </c>
      <c r="B533">
        <v>0.1212</v>
      </c>
      <c r="C533">
        <v>0.48</v>
      </c>
      <c r="D533">
        <v>0</v>
      </c>
      <c r="E533">
        <v>5</v>
      </c>
      <c r="F533">
        <v>79</v>
      </c>
      <c r="G533">
        <v>84</v>
      </c>
    </row>
    <row r="534" spans="1:7" x14ac:dyDescent="0.35">
      <c r="A534">
        <v>533</v>
      </c>
      <c r="B534">
        <v>0.13639999999999999</v>
      </c>
      <c r="C534">
        <v>0.49</v>
      </c>
      <c r="D534">
        <v>0</v>
      </c>
      <c r="E534">
        <v>6</v>
      </c>
      <c r="F534">
        <v>171</v>
      </c>
      <c r="G534">
        <v>177</v>
      </c>
    </row>
    <row r="535" spans="1:7" x14ac:dyDescent="0.35">
      <c r="A535">
        <v>534</v>
      </c>
      <c r="B535">
        <v>0.1515</v>
      </c>
      <c r="C535">
        <v>0.41</v>
      </c>
      <c r="D535">
        <v>0</v>
      </c>
      <c r="E535">
        <v>4</v>
      </c>
      <c r="F535">
        <v>98</v>
      </c>
      <c r="G535">
        <v>102</v>
      </c>
    </row>
    <row r="536" spans="1:7" x14ac:dyDescent="0.35">
      <c r="A536">
        <v>535</v>
      </c>
      <c r="B536">
        <v>0.13639999999999999</v>
      </c>
      <c r="C536">
        <v>0.42</v>
      </c>
      <c r="D536">
        <v>0</v>
      </c>
      <c r="E536">
        <v>6</v>
      </c>
      <c r="F536">
        <v>34</v>
      </c>
      <c r="G536">
        <v>40</v>
      </c>
    </row>
    <row r="537" spans="1:7" x14ac:dyDescent="0.35">
      <c r="A537">
        <v>536</v>
      </c>
      <c r="B537">
        <v>0.1212</v>
      </c>
      <c r="C537">
        <v>0.46</v>
      </c>
      <c r="D537">
        <v>0.1343</v>
      </c>
      <c r="E537">
        <v>3</v>
      </c>
      <c r="F537">
        <v>43</v>
      </c>
      <c r="G537">
        <v>46</v>
      </c>
    </row>
    <row r="538" spans="1:7" x14ac:dyDescent="0.35">
      <c r="A538">
        <v>537</v>
      </c>
      <c r="B538">
        <v>0.13639999999999999</v>
      </c>
      <c r="C538">
        <v>0.42</v>
      </c>
      <c r="D538">
        <v>0.19400000000000001</v>
      </c>
      <c r="E538">
        <v>11</v>
      </c>
      <c r="F538">
        <v>52</v>
      </c>
      <c r="G538">
        <v>63</v>
      </c>
    </row>
    <row r="539" spans="1:7" x14ac:dyDescent="0.35">
      <c r="A539">
        <v>538</v>
      </c>
      <c r="B539">
        <v>0.13639999999999999</v>
      </c>
      <c r="C539">
        <v>0.43</v>
      </c>
      <c r="D539">
        <v>0.22389999999999999</v>
      </c>
      <c r="E539">
        <v>6</v>
      </c>
      <c r="F539">
        <v>54</v>
      </c>
      <c r="G539">
        <v>60</v>
      </c>
    </row>
    <row r="540" spans="1:7" x14ac:dyDescent="0.35">
      <c r="A540">
        <v>539</v>
      </c>
      <c r="B540">
        <v>0.13639999999999999</v>
      </c>
      <c r="C540">
        <v>0.46</v>
      </c>
      <c r="D540">
        <v>0.22389999999999999</v>
      </c>
      <c r="E540">
        <v>2</v>
      </c>
      <c r="F540">
        <v>43</v>
      </c>
      <c r="G540">
        <v>45</v>
      </c>
    </row>
    <row r="541" spans="1:7" x14ac:dyDescent="0.35">
      <c r="A541">
        <v>540</v>
      </c>
      <c r="B541">
        <v>0.16669999999999999</v>
      </c>
      <c r="C541">
        <v>0.4</v>
      </c>
      <c r="D541">
        <v>0.16420000000000001</v>
      </c>
      <c r="E541">
        <v>7</v>
      </c>
      <c r="F541">
        <v>50</v>
      </c>
      <c r="G541">
        <v>57</v>
      </c>
    </row>
    <row r="542" spans="1:7" x14ac:dyDescent="0.35">
      <c r="A542">
        <v>541</v>
      </c>
      <c r="B542">
        <v>0.1515</v>
      </c>
      <c r="C542">
        <v>0.47</v>
      </c>
      <c r="D542">
        <v>0.25369999999999998</v>
      </c>
      <c r="E542">
        <v>4</v>
      </c>
      <c r="F542">
        <v>66</v>
      </c>
      <c r="G542">
        <v>70</v>
      </c>
    </row>
    <row r="543" spans="1:7" x14ac:dyDescent="0.35">
      <c r="A543">
        <v>542</v>
      </c>
      <c r="B543">
        <v>0.1212</v>
      </c>
      <c r="C543">
        <v>0.5</v>
      </c>
      <c r="D543">
        <v>0.25369999999999998</v>
      </c>
      <c r="E543">
        <v>6</v>
      </c>
      <c r="F543">
        <v>178</v>
      </c>
      <c r="G543">
        <v>184</v>
      </c>
    </row>
    <row r="544" spans="1:7" x14ac:dyDescent="0.35">
      <c r="A544">
        <v>543</v>
      </c>
      <c r="B544">
        <v>0.13639999999999999</v>
      </c>
      <c r="C544">
        <v>0.59</v>
      </c>
      <c r="D544">
        <v>0.19400000000000001</v>
      </c>
      <c r="E544">
        <v>8</v>
      </c>
      <c r="F544">
        <v>145</v>
      </c>
      <c r="G544">
        <v>153</v>
      </c>
    </row>
    <row r="545" spans="1:7" x14ac:dyDescent="0.35">
      <c r="A545">
        <v>544</v>
      </c>
      <c r="B545">
        <v>0.1515</v>
      </c>
      <c r="C545">
        <v>0.54</v>
      </c>
      <c r="D545">
        <v>0.16420000000000001</v>
      </c>
      <c r="E545">
        <v>5</v>
      </c>
      <c r="F545">
        <v>101</v>
      </c>
      <c r="G545">
        <v>106</v>
      </c>
    </row>
    <row r="546" spans="1:7" x14ac:dyDescent="0.35">
      <c r="A546">
        <v>545</v>
      </c>
      <c r="B546">
        <v>0.13639999999999999</v>
      </c>
      <c r="C546">
        <v>0.59</v>
      </c>
      <c r="D546">
        <v>0.19400000000000001</v>
      </c>
      <c r="E546">
        <v>1</v>
      </c>
      <c r="F546">
        <v>80</v>
      </c>
      <c r="G546">
        <v>81</v>
      </c>
    </row>
    <row r="547" spans="1:7" x14ac:dyDescent="0.35">
      <c r="A547">
        <v>546</v>
      </c>
      <c r="B547">
        <v>0.1515</v>
      </c>
      <c r="C547">
        <v>0.63</v>
      </c>
      <c r="D547">
        <v>0.16420000000000001</v>
      </c>
      <c r="E547">
        <v>6</v>
      </c>
      <c r="F547">
        <v>53</v>
      </c>
      <c r="G547">
        <v>59</v>
      </c>
    </row>
    <row r="548" spans="1:7" x14ac:dyDescent="0.35">
      <c r="A548">
        <v>547</v>
      </c>
      <c r="B548">
        <v>0.13639999999999999</v>
      </c>
      <c r="C548">
        <v>0.63</v>
      </c>
      <c r="D548">
        <v>0.22389999999999999</v>
      </c>
      <c r="E548">
        <v>3</v>
      </c>
      <c r="F548">
        <v>32</v>
      </c>
      <c r="G548">
        <v>35</v>
      </c>
    </row>
    <row r="549" spans="1:7" x14ac:dyDescent="0.35">
      <c r="A549">
        <v>548</v>
      </c>
      <c r="B549">
        <v>0.1515</v>
      </c>
      <c r="C549">
        <v>0.64</v>
      </c>
      <c r="D549">
        <v>0.25369999999999998</v>
      </c>
      <c r="E549">
        <v>3</v>
      </c>
      <c r="F549">
        <v>21</v>
      </c>
      <c r="G549">
        <v>24</v>
      </c>
    </row>
    <row r="550" spans="1:7" x14ac:dyDescent="0.35">
      <c r="A550">
        <v>549</v>
      </c>
      <c r="B550">
        <v>0.13639999999999999</v>
      </c>
      <c r="C550">
        <v>0.69</v>
      </c>
      <c r="D550">
        <v>0.28360000000000002</v>
      </c>
      <c r="E550">
        <v>3</v>
      </c>
      <c r="F550">
        <v>6</v>
      </c>
      <c r="G550">
        <v>9</v>
      </c>
    </row>
    <row r="551" spans="1:7" x14ac:dyDescent="0.35">
      <c r="A551">
        <v>550</v>
      </c>
      <c r="B551">
        <v>0.16669999999999999</v>
      </c>
      <c r="C551">
        <v>0.69</v>
      </c>
      <c r="D551">
        <v>0.16420000000000001</v>
      </c>
      <c r="E551">
        <v>0</v>
      </c>
      <c r="F551">
        <v>5</v>
      </c>
      <c r="G551">
        <v>5</v>
      </c>
    </row>
    <row r="552" spans="1:7" x14ac:dyDescent="0.35">
      <c r="A552">
        <v>551</v>
      </c>
      <c r="B552">
        <v>0.1515</v>
      </c>
      <c r="C552">
        <v>0.69</v>
      </c>
      <c r="D552">
        <v>0.22389999999999999</v>
      </c>
      <c r="E552">
        <v>0</v>
      </c>
      <c r="F552">
        <v>2</v>
      </c>
      <c r="G552">
        <v>2</v>
      </c>
    </row>
    <row r="553" spans="1:7" x14ac:dyDescent="0.35">
      <c r="A553">
        <v>552</v>
      </c>
      <c r="B553">
        <v>0.16669999999999999</v>
      </c>
      <c r="C553">
        <v>0.74</v>
      </c>
      <c r="D553">
        <v>0.1045</v>
      </c>
      <c r="E553">
        <v>0</v>
      </c>
      <c r="F553">
        <v>1</v>
      </c>
      <c r="G553">
        <v>1</v>
      </c>
    </row>
    <row r="554" spans="1:7" x14ac:dyDescent="0.35">
      <c r="A554">
        <v>553</v>
      </c>
      <c r="B554">
        <v>0.13639999999999999</v>
      </c>
      <c r="C554">
        <v>0.74</v>
      </c>
      <c r="D554">
        <v>0.22389999999999999</v>
      </c>
      <c r="E554">
        <v>0</v>
      </c>
      <c r="F554">
        <v>9</v>
      </c>
      <c r="G554">
        <v>9</v>
      </c>
    </row>
    <row r="555" spans="1:7" x14ac:dyDescent="0.35">
      <c r="A555">
        <v>554</v>
      </c>
      <c r="B555">
        <v>0.18179999999999999</v>
      </c>
      <c r="C555">
        <v>0.74</v>
      </c>
      <c r="D555">
        <v>0.1045</v>
      </c>
      <c r="E555">
        <v>1</v>
      </c>
      <c r="F555">
        <v>35</v>
      </c>
      <c r="G555">
        <v>36</v>
      </c>
    </row>
    <row r="556" spans="1:7" x14ac:dyDescent="0.35">
      <c r="A556">
        <v>555</v>
      </c>
      <c r="B556">
        <v>0.1515</v>
      </c>
      <c r="C556">
        <v>0.74</v>
      </c>
      <c r="D556">
        <v>0.22389999999999999</v>
      </c>
      <c r="E556">
        <v>5</v>
      </c>
      <c r="F556">
        <v>103</v>
      </c>
      <c r="G556">
        <v>108</v>
      </c>
    </row>
    <row r="557" spans="1:7" x14ac:dyDescent="0.35">
      <c r="A557">
        <v>556</v>
      </c>
      <c r="B557">
        <v>0.18179999999999999</v>
      </c>
      <c r="C557">
        <v>0.74</v>
      </c>
      <c r="D557">
        <v>0.1343</v>
      </c>
      <c r="E557">
        <v>5</v>
      </c>
      <c r="F557">
        <v>233</v>
      </c>
      <c r="G557">
        <v>238</v>
      </c>
    </row>
    <row r="558" spans="1:7" x14ac:dyDescent="0.35">
      <c r="A558">
        <v>557</v>
      </c>
      <c r="B558">
        <v>0.2273</v>
      </c>
      <c r="C558">
        <v>0.64</v>
      </c>
      <c r="D558">
        <v>8.9599999999999999E-2</v>
      </c>
      <c r="E558">
        <v>10</v>
      </c>
      <c r="F558">
        <v>134</v>
      </c>
      <c r="G558">
        <v>144</v>
      </c>
    </row>
    <row r="559" spans="1:7" x14ac:dyDescent="0.35">
      <c r="A559">
        <v>558</v>
      </c>
      <c r="B559">
        <v>0.2424</v>
      </c>
      <c r="C559">
        <v>0.6</v>
      </c>
      <c r="D559">
        <v>0.1045</v>
      </c>
      <c r="E559">
        <v>6</v>
      </c>
      <c r="F559">
        <v>49</v>
      </c>
      <c r="G559">
        <v>55</v>
      </c>
    </row>
    <row r="560" spans="1:7" x14ac:dyDescent="0.35">
      <c r="A560">
        <v>559</v>
      </c>
      <c r="B560">
        <v>0.2424</v>
      </c>
      <c r="C560">
        <v>0.6</v>
      </c>
      <c r="D560">
        <v>0.1343</v>
      </c>
      <c r="E560">
        <v>6</v>
      </c>
      <c r="F560">
        <v>55</v>
      </c>
      <c r="G560">
        <v>61</v>
      </c>
    </row>
    <row r="561" spans="1:7" x14ac:dyDescent="0.35">
      <c r="A561">
        <v>560</v>
      </c>
      <c r="B561">
        <v>0.28789999999999999</v>
      </c>
      <c r="C561">
        <v>0.56000000000000005</v>
      </c>
      <c r="D561">
        <v>8.9599999999999999E-2</v>
      </c>
      <c r="E561">
        <v>21</v>
      </c>
      <c r="F561">
        <v>85</v>
      </c>
      <c r="G561">
        <v>106</v>
      </c>
    </row>
    <row r="562" spans="1:7" x14ac:dyDescent="0.35">
      <c r="A562">
        <v>561</v>
      </c>
      <c r="B562">
        <v>0.2727</v>
      </c>
      <c r="C562">
        <v>0.56000000000000005</v>
      </c>
      <c r="D562">
        <v>0.1343</v>
      </c>
      <c r="E562">
        <v>21</v>
      </c>
      <c r="F562">
        <v>72</v>
      </c>
      <c r="G562">
        <v>93</v>
      </c>
    </row>
    <row r="563" spans="1:7" x14ac:dyDescent="0.35">
      <c r="A563">
        <v>562</v>
      </c>
      <c r="B563">
        <v>0.33329999999999999</v>
      </c>
      <c r="C563">
        <v>0.45</v>
      </c>
      <c r="D563">
        <v>0</v>
      </c>
      <c r="E563">
        <v>11</v>
      </c>
      <c r="F563">
        <v>57</v>
      </c>
      <c r="G563">
        <v>68</v>
      </c>
    </row>
    <row r="564" spans="1:7" x14ac:dyDescent="0.35">
      <c r="A564">
        <v>563</v>
      </c>
      <c r="B564">
        <v>0.34849999999999998</v>
      </c>
      <c r="C564">
        <v>0.42</v>
      </c>
      <c r="D564">
        <v>0</v>
      </c>
      <c r="E564">
        <v>21</v>
      </c>
      <c r="F564">
        <v>63</v>
      </c>
      <c r="G564">
        <v>84</v>
      </c>
    </row>
    <row r="565" spans="1:7" x14ac:dyDescent="0.35">
      <c r="A565">
        <v>564</v>
      </c>
      <c r="B565">
        <v>0.34849999999999998</v>
      </c>
      <c r="C565">
        <v>0.42</v>
      </c>
      <c r="D565">
        <v>0</v>
      </c>
      <c r="E565">
        <v>14</v>
      </c>
      <c r="F565">
        <v>102</v>
      </c>
      <c r="G565">
        <v>116</v>
      </c>
    </row>
    <row r="566" spans="1:7" x14ac:dyDescent="0.35">
      <c r="A566">
        <v>565</v>
      </c>
      <c r="B566">
        <v>0.33329999999999999</v>
      </c>
      <c r="C566">
        <v>0.45</v>
      </c>
      <c r="D566">
        <v>0</v>
      </c>
      <c r="E566">
        <v>14</v>
      </c>
      <c r="F566">
        <v>208</v>
      </c>
      <c r="G566">
        <v>222</v>
      </c>
    </row>
    <row r="567" spans="1:7" x14ac:dyDescent="0.35">
      <c r="A567">
        <v>566</v>
      </c>
      <c r="B567">
        <v>0.31819999999999998</v>
      </c>
      <c r="C567">
        <v>0.49</v>
      </c>
      <c r="D567">
        <v>8.9599999999999999E-2</v>
      </c>
      <c r="E567">
        <v>7</v>
      </c>
      <c r="F567">
        <v>218</v>
      </c>
      <c r="G567">
        <v>225</v>
      </c>
    </row>
    <row r="568" spans="1:7" x14ac:dyDescent="0.35">
      <c r="A568">
        <v>567</v>
      </c>
      <c r="B568">
        <v>0.2576</v>
      </c>
      <c r="C568">
        <v>0.65</v>
      </c>
      <c r="D568">
        <v>0.16420000000000001</v>
      </c>
      <c r="E568">
        <v>13</v>
      </c>
      <c r="F568">
        <v>133</v>
      </c>
      <c r="G568">
        <v>146</v>
      </c>
    </row>
    <row r="569" spans="1:7" x14ac:dyDescent="0.35">
      <c r="A569">
        <v>568</v>
      </c>
      <c r="B569">
        <v>0.2273</v>
      </c>
      <c r="C569">
        <v>0.65</v>
      </c>
      <c r="D569">
        <v>0.19400000000000001</v>
      </c>
      <c r="E569">
        <v>16</v>
      </c>
      <c r="F569">
        <v>103</v>
      </c>
      <c r="G569">
        <v>119</v>
      </c>
    </row>
    <row r="570" spans="1:7" x14ac:dyDescent="0.35">
      <c r="A570">
        <v>569</v>
      </c>
      <c r="B570">
        <v>0.2273</v>
      </c>
      <c r="C570">
        <v>0.65</v>
      </c>
      <c r="D570">
        <v>0.19400000000000001</v>
      </c>
      <c r="E570">
        <v>5</v>
      </c>
      <c r="F570">
        <v>40</v>
      </c>
      <c r="G570">
        <v>45</v>
      </c>
    </row>
    <row r="571" spans="1:7" x14ac:dyDescent="0.35">
      <c r="A571">
        <v>570</v>
      </c>
      <c r="B571">
        <v>0.2273</v>
      </c>
      <c r="C571">
        <v>0.64</v>
      </c>
      <c r="D571">
        <v>0.16420000000000001</v>
      </c>
      <c r="E571">
        <v>4</v>
      </c>
      <c r="F571">
        <v>49</v>
      </c>
      <c r="G571">
        <v>53</v>
      </c>
    </row>
    <row r="572" spans="1:7" x14ac:dyDescent="0.35">
      <c r="A572">
        <v>571</v>
      </c>
      <c r="B572">
        <v>0.2273</v>
      </c>
      <c r="C572">
        <v>0.64</v>
      </c>
      <c r="D572">
        <v>0.16420000000000001</v>
      </c>
      <c r="E572">
        <v>3</v>
      </c>
      <c r="F572">
        <v>37</v>
      </c>
      <c r="G572">
        <v>40</v>
      </c>
    </row>
    <row r="573" spans="1:7" x14ac:dyDescent="0.35">
      <c r="A573">
        <v>572</v>
      </c>
      <c r="B573">
        <v>0.2273</v>
      </c>
      <c r="C573">
        <v>0.69</v>
      </c>
      <c r="D573">
        <v>0.1343</v>
      </c>
      <c r="E573">
        <v>3</v>
      </c>
      <c r="F573">
        <v>14</v>
      </c>
      <c r="G573">
        <v>17</v>
      </c>
    </row>
    <row r="574" spans="1:7" x14ac:dyDescent="0.35">
      <c r="A574">
        <v>573</v>
      </c>
      <c r="B574">
        <v>0.2424</v>
      </c>
      <c r="C574">
        <v>0.65</v>
      </c>
      <c r="D574">
        <v>0.1343</v>
      </c>
      <c r="E574">
        <v>0</v>
      </c>
      <c r="F574">
        <v>5</v>
      </c>
      <c r="G574">
        <v>5</v>
      </c>
    </row>
    <row r="575" spans="1:7" x14ac:dyDescent="0.35">
      <c r="A575">
        <v>574</v>
      </c>
      <c r="B575">
        <v>0.2273</v>
      </c>
      <c r="C575">
        <v>0.69</v>
      </c>
      <c r="D575">
        <v>0.19400000000000001</v>
      </c>
      <c r="E575">
        <v>3</v>
      </c>
      <c r="F575">
        <v>7</v>
      </c>
      <c r="G575">
        <v>10</v>
      </c>
    </row>
    <row r="576" spans="1:7" x14ac:dyDescent="0.35">
      <c r="A576">
        <v>575</v>
      </c>
      <c r="B576">
        <v>0.18179999999999999</v>
      </c>
      <c r="C576">
        <v>0.86</v>
      </c>
      <c r="D576">
        <v>0.28360000000000002</v>
      </c>
      <c r="E576">
        <v>0</v>
      </c>
      <c r="F576">
        <v>1</v>
      </c>
      <c r="G576">
        <v>1</v>
      </c>
    </row>
    <row r="577" spans="1:7" x14ac:dyDescent="0.35">
      <c r="A577">
        <v>576</v>
      </c>
      <c r="B577">
        <v>0.18179999999999999</v>
      </c>
      <c r="C577">
        <v>0.86</v>
      </c>
      <c r="D577">
        <v>0.28360000000000002</v>
      </c>
      <c r="E577">
        <v>0</v>
      </c>
      <c r="F577">
        <v>8</v>
      </c>
      <c r="G577">
        <v>8</v>
      </c>
    </row>
    <row r="578" spans="1:7" x14ac:dyDescent="0.35">
      <c r="A578">
        <v>577</v>
      </c>
      <c r="B578">
        <v>0.21210000000000001</v>
      </c>
      <c r="C578">
        <v>0.87</v>
      </c>
      <c r="D578">
        <v>0.29849999999999999</v>
      </c>
      <c r="E578">
        <v>1</v>
      </c>
      <c r="F578">
        <v>29</v>
      </c>
      <c r="G578">
        <v>30</v>
      </c>
    </row>
    <row r="579" spans="1:7" x14ac:dyDescent="0.35">
      <c r="A579">
        <v>578</v>
      </c>
      <c r="B579">
        <v>0.21210000000000001</v>
      </c>
      <c r="C579">
        <v>0.87</v>
      </c>
      <c r="D579">
        <v>0.29849999999999999</v>
      </c>
      <c r="E579">
        <v>3</v>
      </c>
      <c r="F579">
        <v>69</v>
      </c>
      <c r="G579">
        <v>72</v>
      </c>
    </row>
    <row r="580" spans="1:7" x14ac:dyDescent="0.35">
      <c r="A580">
        <v>579</v>
      </c>
      <c r="B580">
        <v>0.21210000000000001</v>
      </c>
      <c r="C580">
        <v>0.87</v>
      </c>
      <c r="D580">
        <v>0.29849999999999999</v>
      </c>
      <c r="E580">
        <v>3</v>
      </c>
      <c r="F580">
        <v>55</v>
      </c>
      <c r="G580">
        <v>58</v>
      </c>
    </row>
    <row r="581" spans="1:7" x14ac:dyDescent="0.35">
      <c r="A581">
        <v>580</v>
      </c>
      <c r="B581">
        <v>0.21210000000000001</v>
      </c>
      <c r="C581">
        <v>0.93</v>
      </c>
      <c r="D581">
        <v>0.28360000000000002</v>
      </c>
      <c r="E581">
        <v>2</v>
      </c>
      <c r="F581">
        <v>26</v>
      </c>
      <c r="G581">
        <v>28</v>
      </c>
    </row>
    <row r="582" spans="1:7" x14ac:dyDescent="0.35">
      <c r="A582">
        <v>581</v>
      </c>
      <c r="B582">
        <v>0.19700000000000001</v>
      </c>
      <c r="C582">
        <v>0.93</v>
      </c>
      <c r="D582">
        <v>0.32840000000000003</v>
      </c>
      <c r="E582">
        <v>6</v>
      </c>
      <c r="F582">
        <v>35</v>
      </c>
      <c r="G582">
        <v>41</v>
      </c>
    </row>
    <row r="583" spans="1:7" x14ac:dyDescent="0.35">
      <c r="A583">
        <v>582</v>
      </c>
      <c r="B583">
        <v>0.19700000000000001</v>
      </c>
      <c r="C583">
        <v>0.93</v>
      </c>
      <c r="D583">
        <v>0.32840000000000003</v>
      </c>
      <c r="E583">
        <v>7</v>
      </c>
      <c r="F583">
        <v>41</v>
      </c>
      <c r="G583">
        <v>48</v>
      </c>
    </row>
    <row r="584" spans="1:7" x14ac:dyDescent="0.35">
      <c r="A584">
        <v>583</v>
      </c>
      <c r="B584">
        <v>0.19700000000000001</v>
      </c>
      <c r="C584">
        <v>0.93</v>
      </c>
      <c r="D584">
        <v>0.32840000000000003</v>
      </c>
      <c r="E584">
        <v>4</v>
      </c>
      <c r="F584">
        <v>43</v>
      </c>
      <c r="G584">
        <v>47</v>
      </c>
    </row>
    <row r="585" spans="1:7" x14ac:dyDescent="0.35">
      <c r="A585">
        <v>584</v>
      </c>
      <c r="B585">
        <v>0.19700000000000001</v>
      </c>
      <c r="C585">
        <v>0.93</v>
      </c>
      <c r="D585">
        <v>0.35820000000000002</v>
      </c>
      <c r="E585">
        <v>0</v>
      </c>
      <c r="F585">
        <v>36</v>
      </c>
      <c r="G585">
        <v>36</v>
      </c>
    </row>
    <row r="586" spans="1:7" x14ac:dyDescent="0.35">
      <c r="A586">
        <v>585</v>
      </c>
      <c r="B586">
        <v>0.18179999999999999</v>
      </c>
      <c r="C586">
        <v>0.93</v>
      </c>
      <c r="D586">
        <v>0.4627</v>
      </c>
      <c r="E586">
        <v>1</v>
      </c>
      <c r="F586">
        <v>42</v>
      </c>
      <c r="G586">
        <v>43</v>
      </c>
    </row>
    <row r="587" spans="1:7" x14ac:dyDescent="0.35">
      <c r="A587">
        <v>586</v>
      </c>
      <c r="B587">
        <v>0.19700000000000001</v>
      </c>
      <c r="C587">
        <v>0.93</v>
      </c>
      <c r="D587">
        <v>0.32840000000000003</v>
      </c>
      <c r="E587">
        <v>1</v>
      </c>
      <c r="F587">
        <v>35</v>
      </c>
      <c r="G587">
        <v>36</v>
      </c>
    </row>
    <row r="588" spans="1:7" x14ac:dyDescent="0.35">
      <c r="A588">
        <v>587</v>
      </c>
      <c r="B588">
        <v>0.18179999999999999</v>
      </c>
      <c r="C588">
        <v>0.93</v>
      </c>
      <c r="D588">
        <v>0.35820000000000002</v>
      </c>
      <c r="E588">
        <v>0</v>
      </c>
      <c r="F588">
        <v>26</v>
      </c>
      <c r="G588">
        <v>26</v>
      </c>
    </row>
    <row r="589" spans="1:7" x14ac:dyDescent="0.35">
      <c r="A589">
        <v>588</v>
      </c>
      <c r="B589">
        <v>0.2273</v>
      </c>
      <c r="C589">
        <v>0.55000000000000004</v>
      </c>
      <c r="D589">
        <v>0.19400000000000001</v>
      </c>
      <c r="E589">
        <v>1</v>
      </c>
      <c r="F589">
        <v>23</v>
      </c>
      <c r="G589">
        <v>24</v>
      </c>
    </row>
    <row r="590" spans="1:7" x14ac:dyDescent="0.35">
      <c r="A590">
        <v>589</v>
      </c>
      <c r="B590">
        <v>0.2424</v>
      </c>
      <c r="C590">
        <v>0.55000000000000004</v>
      </c>
      <c r="D590">
        <v>0.1045</v>
      </c>
      <c r="E590">
        <v>2</v>
      </c>
      <c r="F590">
        <v>82</v>
      </c>
      <c r="G590">
        <v>84</v>
      </c>
    </row>
    <row r="591" spans="1:7" x14ac:dyDescent="0.35">
      <c r="A591">
        <v>590</v>
      </c>
      <c r="B591">
        <v>0.2273</v>
      </c>
      <c r="C591">
        <v>0.69</v>
      </c>
      <c r="D591">
        <v>8.9599999999999999E-2</v>
      </c>
      <c r="E591">
        <v>3</v>
      </c>
      <c r="F591">
        <v>101</v>
      </c>
      <c r="G591">
        <v>104</v>
      </c>
    </row>
    <row r="592" spans="1:7" x14ac:dyDescent="0.35">
      <c r="A592">
        <v>591</v>
      </c>
      <c r="B592">
        <v>0.2273</v>
      </c>
      <c r="C592">
        <v>0.69</v>
      </c>
      <c r="D592">
        <v>8.9599999999999999E-2</v>
      </c>
      <c r="E592">
        <v>3</v>
      </c>
      <c r="F592">
        <v>76</v>
      </c>
      <c r="G592">
        <v>79</v>
      </c>
    </row>
    <row r="593" spans="1:7" x14ac:dyDescent="0.35">
      <c r="A593">
        <v>592</v>
      </c>
      <c r="B593">
        <v>0.21210000000000001</v>
      </c>
      <c r="C593">
        <v>0.74</v>
      </c>
      <c r="D593">
        <v>8.9599999999999999E-2</v>
      </c>
      <c r="E593">
        <v>4</v>
      </c>
      <c r="F593">
        <v>55</v>
      </c>
      <c r="G593">
        <v>59</v>
      </c>
    </row>
    <row r="594" spans="1:7" x14ac:dyDescent="0.35">
      <c r="A594">
        <v>593</v>
      </c>
      <c r="B594">
        <v>0.21210000000000001</v>
      </c>
      <c r="C594">
        <v>0.74</v>
      </c>
      <c r="D594">
        <v>8.9599999999999999E-2</v>
      </c>
      <c r="E594">
        <v>2</v>
      </c>
      <c r="F594">
        <v>36</v>
      </c>
      <c r="G594">
        <v>38</v>
      </c>
    </row>
    <row r="595" spans="1:7" x14ac:dyDescent="0.35">
      <c r="A595">
        <v>594</v>
      </c>
      <c r="B595">
        <v>0.21210000000000001</v>
      </c>
      <c r="C595">
        <v>0.74</v>
      </c>
      <c r="D595">
        <v>8.9599999999999999E-2</v>
      </c>
      <c r="E595">
        <v>0</v>
      </c>
      <c r="F595">
        <v>27</v>
      </c>
      <c r="G595">
        <v>27</v>
      </c>
    </row>
    <row r="596" spans="1:7" x14ac:dyDescent="0.35">
      <c r="A596">
        <v>595</v>
      </c>
      <c r="B596">
        <v>0.19700000000000001</v>
      </c>
      <c r="C596">
        <v>0.8</v>
      </c>
      <c r="D596">
        <v>0.16420000000000001</v>
      </c>
      <c r="E596">
        <v>0</v>
      </c>
      <c r="F596">
        <v>16</v>
      </c>
      <c r="G596">
        <v>16</v>
      </c>
    </row>
    <row r="597" spans="1:7" x14ac:dyDescent="0.35">
      <c r="A597">
        <v>596</v>
      </c>
      <c r="B597">
        <v>0.21210000000000001</v>
      </c>
      <c r="C597">
        <v>0.75</v>
      </c>
      <c r="D597">
        <v>0.1343</v>
      </c>
      <c r="E597">
        <v>0</v>
      </c>
      <c r="F597">
        <v>9</v>
      </c>
      <c r="G597">
        <v>9</v>
      </c>
    </row>
    <row r="598" spans="1:7" x14ac:dyDescent="0.35">
      <c r="A598">
        <v>597</v>
      </c>
      <c r="B598">
        <v>0.21210000000000001</v>
      </c>
      <c r="C598">
        <v>0.75</v>
      </c>
      <c r="D598">
        <v>0.1343</v>
      </c>
      <c r="E598">
        <v>1</v>
      </c>
      <c r="F598">
        <v>2</v>
      </c>
      <c r="G598">
        <v>3</v>
      </c>
    </row>
    <row r="599" spans="1:7" x14ac:dyDescent="0.35">
      <c r="A599">
        <v>598</v>
      </c>
      <c r="B599">
        <v>0.21210000000000001</v>
      </c>
      <c r="C599">
        <v>0.75</v>
      </c>
      <c r="D599">
        <v>0.16420000000000001</v>
      </c>
      <c r="E599">
        <v>0</v>
      </c>
      <c r="F599">
        <v>2</v>
      </c>
      <c r="G599">
        <v>2</v>
      </c>
    </row>
    <row r="600" spans="1:7" x14ac:dyDescent="0.35">
      <c r="A600">
        <v>599</v>
      </c>
      <c r="B600">
        <v>0.2273</v>
      </c>
      <c r="C600">
        <v>0.75</v>
      </c>
      <c r="D600">
        <v>0.1045</v>
      </c>
      <c r="E600">
        <v>1</v>
      </c>
      <c r="F600">
        <v>0</v>
      </c>
      <c r="G600">
        <v>1</v>
      </c>
    </row>
    <row r="601" spans="1:7" x14ac:dyDescent="0.35">
      <c r="A601">
        <v>600</v>
      </c>
      <c r="B601">
        <v>0.21210000000000001</v>
      </c>
      <c r="C601">
        <v>0.8</v>
      </c>
      <c r="D601">
        <v>0.1045</v>
      </c>
      <c r="E601">
        <v>0</v>
      </c>
      <c r="F601">
        <v>4</v>
      </c>
      <c r="G601">
        <v>4</v>
      </c>
    </row>
    <row r="602" spans="1:7" x14ac:dyDescent="0.35">
      <c r="A602">
        <v>601</v>
      </c>
      <c r="B602">
        <v>0.19700000000000001</v>
      </c>
      <c r="C602">
        <v>0.8</v>
      </c>
      <c r="D602">
        <v>0.1343</v>
      </c>
      <c r="E602">
        <v>0</v>
      </c>
      <c r="F602">
        <v>16</v>
      </c>
      <c r="G602">
        <v>16</v>
      </c>
    </row>
    <row r="603" spans="1:7" x14ac:dyDescent="0.35">
      <c r="A603">
        <v>602</v>
      </c>
      <c r="B603">
        <v>0.19700000000000001</v>
      </c>
      <c r="C603">
        <v>0.86</v>
      </c>
      <c r="D603">
        <v>8.9599999999999999E-2</v>
      </c>
      <c r="E603">
        <v>2</v>
      </c>
      <c r="F603">
        <v>58</v>
      </c>
      <c r="G603">
        <v>60</v>
      </c>
    </row>
    <row r="604" spans="1:7" x14ac:dyDescent="0.35">
      <c r="A604">
        <v>603</v>
      </c>
      <c r="B604">
        <v>0.19700000000000001</v>
      </c>
      <c r="C604">
        <v>0.86</v>
      </c>
      <c r="D604">
        <v>8.9599999999999999E-2</v>
      </c>
      <c r="E604">
        <v>2</v>
      </c>
      <c r="F604">
        <v>155</v>
      </c>
      <c r="G604">
        <v>157</v>
      </c>
    </row>
    <row r="605" spans="1:7" x14ac:dyDescent="0.35">
      <c r="A605">
        <v>604</v>
      </c>
      <c r="B605">
        <v>0.21210000000000001</v>
      </c>
      <c r="C605">
        <v>0.86</v>
      </c>
      <c r="D605">
        <v>8.9599999999999999E-2</v>
      </c>
      <c r="E605">
        <v>6</v>
      </c>
      <c r="F605">
        <v>95</v>
      </c>
      <c r="G605">
        <v>101</v>
      </c>
    </row>
    <row r="606" spans="1:7" x14ac:dyDescent="0.35">
      <c r="A606">
        <v>605</v>
      </c>
      <c r="B606">
        <v>0.21210000000000001</v>
      </c>
      <c r="C606">
        <v>0.86</v>
      </c>
      <c r="D606">
        <v>0.1045</v>
      </c>
      <c r="E606">
        <v>0</v>
      </c>
      <c r="F606">
        <v>49</v>
      </c>
      <c r="G606">
        <v>49</v>
      </c>
    </row>
    <row r="607" spans="1:7" x14ac:dyDescent="0.35">
      <c r="A607">
        <v>606</v>
      </c>
      <c r="B607">
        <v>0.21210000000000001</v>
      </c>
      <c r="C607">
        <v>0.93</v>
      </c>
      <c r="D607">
        <v>0.1045</v>
      </c>
      <c r="E607">
        <v>0</v>
      </c>
      <c r="F607">
        <v>30</v>
      </c>
      <c r="G607">
        <v>30</v>
      </c>
    </row>
    <row r="608" spans="1:7" x14ac:dyDescent="0.35">
      <c r="A608">
        <v>607</v>
      </c>
      <c r="B608">
        <v>0.21210000000000001</v>
      </c>
      <c r="C608">
        <v>0.93</v>
      </c>
      <c r="D608">
        <v>0.1045</v>
      </c>
      <c r="E608">
        <v>1</v>
      </c>
      <c r="F608">
        <v>28</v>
      </c>
      <c r="G608">
        <v>29</v>
      </c>
    </row>
    <row r="609" spans="1:7" x14ac:dyDescent="0.35">
      <c r="A609">
        <v>608</v>
      </c>
      <c r="B609">
        <v>0.21210000000000001</v>
      </c>
      <c r="C609">
        <v>0.93</v>
      </c>
      <c r="D609">
        <v>0.1045</v>
      </c>
      <c r="E609">
        <v>0</v>
      </c>
      <c r="F609">
        <v>31</v>
      </c>
      <c r="G609">
        <v>31</v>
      </c>
    </row>
    <row r="610" spans="1:7" x14ac:dyDescent="0.35">
      <c r="A610">
        <v>609</v>
      </c>
      <c r="B610">
        <v>0.2727</v>
      </c>
      <c r="C610">
        <v>0.8</v>
      </c>
      <c r="D610">
        <v>0</v>
      </c>
      <c r="E610">
        <v>2</v>
      </c>
      <c r="F610">
        <v>36</v>
      </c>
      <c r="G610">
        <v>38</v>
      </c>
    </row>
    <row r="611" spans="1:7" x14ac:dyDescent="0.35">
      <c r="A611">
        <v>610</v>
      </c>
      <c r="B611">
        <v>0.2576</v>
      </c>
      <c r="C611">
        <v>0.86</v>
      </c>
      <c r="D611">
        <v>0</v>
      </c>
      <c r="E611">
        <v>1</v>
      </c>
      <c r="F611">
        <v>40</v>
      </c>
      <c r="G611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F978-54B5-42AE-9E55-70B984F80907}">
  <dimension ref="A1:P391"/>
  <sheetViews>
    <sheetView topLeftCell="A373" workbookViewId="0">
      <selection activeCell="A2" sqref="A2:P391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9" bestFit="1" customWidth="1"/>
    <col min="4" max="4" width="4.6328125" bestFit="1" customWidth="1"/>
    <col min="5" max="5" width="7.54296875" bestFit="1" customWidth="1"/>
    <col min="6" max="6" width="4.81640625" bestFit="1" customWidth="1"/>
    <col min="7" max="7" width="9.26953125" bestFit="1" customWidth="1"/>
    <col min="8" max="8" width="10.453125" bestFit="1" customWidth="1"/>
    <col min="9" max="9" width="11.90625" bestFit="1" customWidth="1"/>
    <col min="10" max="10" width="7.453125" bestFit="1" customWidth="1"/>
    <col min="11" max="11" width="8.453125" bestFit="1" customWidth="1"/>
    <col min="12" max="12" width="6.90625" bestFit="1" customWidth="1"/>
    <col min="13" max="13" width="12.26953125" bestFit="1" customWidth="1"/>
    <col min="14" max="14" width="8.6328125" bestFit="1" customWidth="1"/>
    <col min="15" max="15" width="11.453125" bestFit="1" customWidth="1"/>
    <col min="16" max="16" width="5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611</v>
      </c>
      <c r="B2" s="1">
        <v>40571</v>
      </c>
      <c r="C2">
        <v>1</v>
      </c>
      <c r="D2">
        <v>0</v>
      </c>
      <c r="E2">
        <v>1</v>
      </c>
      <c r="F2">
        <v>16</v>
      </c>
      <c r="G2" t="b">
        <v>0</v>
      </c>
      <c r="H2">
        <v>5</v>
      </c>
      <c r="I2">
        <v>1</v>
      </c>
      <c r="J2">
        <v>0.22</v>
      </c>
      <c r="K2">
        <v>0.2727</v>
      </c>
      <c r="L2">
        <v>0.8</v>
      </c>
      <c r="M2">
        <v>0</v>
      </c>
      <c r="N2">
        <v>10</v>
      </c>
      <c r="O2">
        <v>70</v>
      </c>
      <c r="P2">
        <v>80</v>
      </c>
    </row>
    <row r="3" spans="1:16" x14ac:dyDescent="0.35">
      <c r="A3">
        <v>612</v>
      </c>
      <c r="B3" s="1">
        <v>40571</v>
      </c>
      <c r="C3">
        <v>1</v>
      </c>
      <c r="D3">
        <v>0</v>
      </c>
      <c r="E3">
        <v>1</v>
      </c>
      <c r="F3">
        <v>17</v>
      </c>
      <c r="G3" t="b">
        <v>0</v>
      </c>
      <c r="H3">
        <v>5</v>
      </c>
      <c r="I3">
        <v>1</v>
      </c>
      <c r="J3">
        <v>0.24</v>
      </c>
      <c r="K3">
        <v>0.2424</v>
      </c>
      <c r="L3">
        <v>0.75</v>
      </c>
      <c r="M3">
        <v>0.1343</v>
      </c>
      <c r="N3">
        <v>2</v>
      </c>
      <c r="O3">
        <v>147</v>
      </c>
      <c r="P3">
        <v>149</v>
      </c>
    </row>
    <row r="4" spans="1:16" x14ac:dyDescent="0.35">
      <c r="A4">
        <v>613</v>
      </c>
      <c r="B4" s="1">
        <v>40571</v>
      </c>
      <c r="C4">
        <v>1</v>
      </c>
      <c r="D4">
        <v>0</v>
      </c>
      <c r="E4">
        <v>1</v>
      </c>
      <c r="F4">
        <v>18</v>
      </c>
      <c r="G4" t="b">
        <v>0</v>
      </c>
      <c r="H4">
        <v>5</v>
      </c>
      <c r="I4">
        <v>1</v>
      </c>
      <c r="J4">
        <v>0.24</v>
      </c>
      <c r="K4">
        <v>0.2273</v>
      </c>
      <c r="L4">
        <v>0.75</v>
      </c>
      <c r="M4">
        <v>0.19400000000000001</v>
      </c>
      <c r="N4">
        <v>2</v>
      </c>
      <c r="O4">
        <v>107</v>
      </c>
      <c r="P4">
        <v>109</v>
      </c>
    </row>
    <row r="5" spans="1:16" x14ac:dyDescent="0.35">
      <c r="A5">
        <v>614</v>
      </c>
      <c r="B5" s="1">
        <v>40571</v>
      </c>
      <c r="C5">
        <v>1</v>
      </c>
      <c r="D5">
        <v>0</v>
      </c>
      <c r="E5">
        <v>1</v>
      </c>
      <c r="F5">
        <v>19</v>
      </c>
      <c r="G5" t="b">
        <v>0</v>
      </c>
      <c r="H5">
        <v>5</v>
      </c>
      <c r="I5">
        <v>2</v>
      </c>
      <c r="J5">
        <v>0.24</v>
      </c>
      <c r="K5">
        <v>0.2424</v>
      </c>
      <c r="L5">
        <v>0.75</v>
      </c>
      <c r="M5">
        <v>0.1343</v>
      </c>
      <c r="N5">
        <v>5</v>
      </c>
      <c r="O5">
        <v>84</v>
      </c>
      <c r="P5">
        <v>89</v>
      </c>
    </row>
    <row r="6" spans="1:16" x14ac:dyDescent="0.35">
      <c r="A6">
        <v>615</v>
      </c>
      <c r="B6" s="1">
        <v>40571</v>
      </c>
      <c r="C6">
        <v>1</v>
      </c>
      <c r="D6">
        <v>0</v>
      </c>
      <c r="E6">
        <v>1</v>
      </c>
      <c r="F6">
        <v>20</v>
      </c>
      <c r="G6" t="b">
        <v>0</v>
      </c>
      <c r="H6">
        <v>5</v>
      </c>
      <c r="I6">
        <v>2</v>
      </c>
      <c r="J6">
        <v>0.24</v>
      </c>
      <c r="K6">
        <v>0.2273</v>
      </c>
      <c r="L6">
        <v>0.7</v>
      </c>
      <c r="M6">
        <v>0.19400000000000001</v>
      </c>
      <c r="N6">
        <v>1</v>
      </c>
      <c r="O6">
        <v>61</v>
      </c>
      <c r="P6">
        <v>62</v>
      </c>
    </row>
    <row r="7" spans="1:16" x14ac:dyDescent="0.35">
      <c r="A7">
        <v>616</v>
      </c>
      <c r="B7" s="1">
        <v>40571</v>
      </c>
      <c r="C7">
        <v>1</v>
      </c>
      <c r="D7">
        <v>0</v>
      </c>
      <c r="E7">
        <v>1</v>
      </c>
      <c r="F7">
        <v>21</v>
      </c>
      <c r="G7" t="b">
        <v>0</v>
      </c>
      <c r="H7">
        <v>5</v>
      </c>
      <c r="I7">
        <v>2</v>
      </c>
      <c r="J7">
        <v>0.22</v>
      </c>
      <c r="K7">
        <v>0.2273</v>
      </c>
      <c r="L7">
        <v>0.75</v>
      </c>
      <c r="M7">
        <v>0.1343</v>
      </c>
      <c r="N7">
        <v>1</v>
      </c>
      <c r="O7">
        <v>57</v>
      </c>
      <c r="P7">
        <v>58</v>
      </c>
    </row>
    <row r="8" spans="1:16" x14ac:dyDescent="0.35">
      <c r="A8">
        <v>617</v>
      </c>
      <c r="B8" s="1">
        <v>40571</v>
      </c>
      <c r="C8">
        <v>1</v>
      </c>
      <c r="D8">
        <v>0</v>
      </c>
      <c r="E8">
        <v>1</v>
      </c>
      <c r="F8">
        <v>22</v>
      </c>
      <c r="G8" t="b">
        <v>0</v>
      </c>
      <c r="H8">
        <v>5</v>
      </c>
      <c r="I8">
        <v>1</v>
      </c>
      <c r="J8">
        <v>0.24</v>
      </c>
      <c r="K8">
        <v>0.21210000000000001</v>
      </c>
      <c r="L8">
        <v>0.65</v>
      </c>
      <c r="M8">
        <v>0.35820000000000002</v>
      </c>
      <c r="N8">
        <v>0</v>
      </c>
      <c r="O8">
        <v>26</v>
      </c>
      <c r="P8">
        <v>26</v>
      </c>
    </row>
    <row r="9" spans="1:16" x14ac:dyDescent="0.35">
      <c r="A9">
        <v>618</v>
      </c>
      <c r="B9" s="1">
        <v>40571</v>
      </c>
      <c r="C9">
        <v>1</v>
      </c>
      <c r="D9">
        <v>0</v>
      </c>
      <c r="E9">
        <v>1</v>
      </c>
      <c r="F9">
        <v>23</v>
      </c>
      <c r="G9" t="b">
        <v>0</v>
      </c>
      <c r="H9">
        <v>5</v>
      </c>
      <c r="I9">
        <v>1</v>
      </c>
      <c r="J9">
        <v>0.24</v>
      </c>
      <c r="K9">
        <v>0.2273</v>
      </c>
      <c r="L9">
        <v>0.6</v>
      </c>
      <c r="M9">
        <v>0.22389999999999999</v>
      </c>
      <c r="N9">
        <v>1</v>
      </c>
      <c r="O9">
        <v>22</v>
      </c>
      <c r="P9">
        <v>23</v>
      </c>
    </row>
    <row r="10" spans="1:16" x14ac:dyDescent="0.35">
      <c r="A10">
        <v>619</v>
      </c>
      <c r="B10" s="1">
        <v>40572</v>
      </c>
      <c r="C10">
        <v>1</v>
      </c>
      <c r="D10">
        <v>0</v>
      </c>
      <c r="E10">
        <v>1</v>
      </c>
      <c r="F10">
        <v>0</v>
      </c>
      <c r="G10" t="b">
        <v>0</v>
      </c>
      <c r="H10">
        <v>6</v>
      </c>
      <c r="I10">
        <v>1</v>
      </c>
      <c r="J10">
        <v>0.22</v>
      </c>
      <c r="K10">
        <v>0.19700000000000001</v>
      </c>
      <c r="L10">
        <v>0.64</v>
      </c>
      <c r="M10">
        <v>0.35820000000000002</v>
      </c>
      <c r="N10">
        <v>2</v>
      </c>
      <c r="O10">
        <v>26</v>
      </c>
      <c r="P10">
        <v>28</v>
      </c>
    </row>
    <row r="11" spans="1:16" x14ac:dyDescent="0.35">
      <c r="A11">
        <v>620</v>
      </c>
      <c r="B11" s="1">
        <v>40572</v>
      </c>
      <c r="C11">
        <v>1</v>
      </c>
      <c r="D11">
        <v>0</v>
      </c>
      <c r="E11">
        <v>1</v>
      </c>
      <c r="F11">
        <v>1</v>
      </c>
      <c r="G11" t="b">
        <v>0</v>
      </c>
      <c r="H11">
        <v>6</v>
      </c>
      <c r="I11">
        <v>1</v>
      </c>
      <c r="J11">
        <v>0.22</v>
      </c>
      <c r="K11">
        <v>0.2273</v>
      </c>
      <c r="L11">
        <v>0.64</v>
      </c>
      <c r="M11">
        <v>0.19400000000000001</v>
      </c>
      <c r="N11">
        <v>0</v>
      </c>
      <c r="O11">
        <v>20</v>
      </c>
      <c r="P11">
        <v>20</v>
      </c>
    </row>
    <row r="12" spans="1:16" x14ac:dyDescent="0.35">
      <c r="A12">
        <v>621</v>
      </c>
      <c r="B12" s="1">
        <v>40572</v>
      </c>
      <c r="C12">
        <v>1</v>
      </c>
      <c r="D12">
        <v>0</v>
      </c>
      <c r="E12">
        <v>1</v>
      </c>
      <c r="F12">
        <v>2</v>
      </c>
      <c r="G12" t="b">
        <v>0</v>
      </c>
      <c r="H12">
        <v>6</v>
      </c>
      <c r="I12">
        <v>1</v>
      </c>
      <c r="J12">
        <v>0.22</v>
      </c>
      <c r="K12">
        <v>0.2273</v>
      </c>
      <c r="L12">
        <v>0.64</v>
      </c>
      <c r="M12">
        <v>0.16420000000000001</v>
      </c>
      <c r="N12">
        <v>0</v>
      </c>
      <c r="O12">
        <v>15</v>
      </c>
      <c r="P12">
        <v>15</v>
      </c>
    </row>
    <row r="13" spans="1:16" x14ac:dyDescent="0.35">
      <c r="A13">
        <v>622</v>
      </c>
      <c r="B13" s="1">
        <v>40572</v>
      </c>
      <c r="C13">
        <v>1</v>
      </c>
      <c r="D13">
        <v>0</v>
      </c>
      <c r="E13">
        <v>1</v>
      </c>
      <c r="F13">
        <v>3</v>
      </c>
      <c r="G13" t="b">
        <v>0</v>
      </c>
      <c r="H13">
        <v>6</v>
      </c>
      <c r="I13">
        <v>1</v>
      </c>
      <c r="J13">
        <v>0.2</v>
      </c>
      <c r="K13">
        <v>0.21210000000000001</v>
      </c>
      <c r="L13">
        <v>0.64</v>
      </c>
      <c r="M13">
        <v>0.1343</v>
      </c>
      <c r="N13">
        <v>3</v>
      </c>
      <c r="O13">
        <v>5</v>
      </c>
      <c r="P13">
        <v>8</v>
      </c>
    </row>
    <row r="14" spans="1:16" x14ac:dyDescent="0.35">
      <c r="A14">
        <v>623</v>
      </c>
      <c r="B14" s="1">
        <v>40572</v>
      </c>
      <c r="C14">
        <v>1</v>
      </c>
      <c r="D14">
        <v>0</v>
      </c>
      <c r="E14">
        <v>1</v>
      </c>
      <c r="F14">
        <v>4</v>
      </c>
      <c r="G14" t="b">
        <v>0</v>
      </c>
      <c r="H14">
        <v>6</v>
      </c>
      <c r="I14">
        <v>1</v>
      </c>
      <c r="J14">
        <v>0.16</v>
      </c>
      <c r="K14">
        <v>0.18179999999999999</v>
      </c>
      <c r="L14">
        <v>0.69</v>
      </c>
      <c r="M14">
        <v>0.1045</v>
      </c>
      <c r="N14">
        <v>1</v>
      </c>
      <c r="O14">
        <v>2</v>
      </c>
      <c r="P14">
        <v>3</v>
      </c>
    </row>
    <row r="15" spans="1:16" x14ac:dyDescent="0.35">
      <c r="A15">
        <v>624</v>
      </c>
      <c r="B15" s="1">
        <v>40572</v>
      </c>
      <c r="C15">
        <v>1</v>
      </c>
      <c r="D15">
        <v>0</v>
      </c>
      <c r="E15">
        <v>1</v>
      </c>
      <c r="F15">
        <v>6</v>
      </c>
      <c r="G15" t="b">
        <v>0</v>
      </c>
      <c r="H15">
        <v>6</v>
      </c>
      <c r="I15">
        <v>1</v>
      </c>
      <c r="J15">
        <v>0.16</v>
      </c>
      <c r="K15">
        <v>0.18179999999999999</v>
      </c>
      <c r="L15">
        <v>0.64</v>
      </c>
      <c r="M15">
        <v>0.1343</v>
      </c>
      <c r="N15">
        <v>0</v>
      </c>
      <c r="O15">
        <v>2</v>
      </c>
      <c r="P15">
        <v>2</v>
      </c>
    </row>
    <row r="16" spans="1:16" x14ac:dyDescent="0.35">
      <c r="A16">
        <v>625</v>
      </c>
      <c r="B16" s="1">
        <v>40572</v>
      </c>
      <c r="C16">
        <v>1</v>
      </c>
      <c r="D16">
        <v>0</v>
      </c>
      <c r="E16">
        <v>1</v>
      </c>
      <c r="F16">
        <v>7</v>
      </c>
      <c r="G16" t="b">
        <v>0</v>
      </c>
      <c r="H16">
        <v>6</v>
      </c>
      <c r="I16">
        <v>1</v>
      </c>
      <c r="J16">
        <v>0.16</v>
      </c>
      <c r="K16">
        <v>0.18179999999999999</v>
      </c>
      <c r="L16">
        <v>0.59</v>
      </c>
      <c r="M16">
        <v>0.1045</v>
      </c>
      <c r="N16">
        <v>1</v>
      </c>
      <c r="O16">
        <v>4</v>
      </c>
      <c r="P16">
        <v>5</v>
      </c>
    </row>
    <row r="17" spans="1:16" x14ac:dyDescent="0.35">
      <c r="A17">
        <v>626</v>
      </c>
      <c r="B17" s="1">
        <v>40572</v>
      </c>
      <c r="C17">
        <v>1</v>
      </c>
      <c r="D17">
        <v>0</v>
      </c>
      <c r="E17">
        <v>1</v>
      </c>
      <c r="F17">
        <v>8</v>
      </c>
      <c r="G17" t="b">
        <v>0</v>
      </c>
      <c r="H17">
        <v>6</v>
      </c>
      <c r="I17">
        <v>1</v>
      </c>
      <c r="J17">
        <v>0.18</v>
      </c>
      <c r="K17">
        <v>0.19700000000000001</v>
      </c>
      <c r="L17">
        <v>0.55000000000000004</v>
      </c>
      <c r="M17">
        <v>0.16420000000000001</v>
      </c>
      <c r="N17">
        <v>3</v>
      </c>
      <c r="O17">
        <v>31</v>
      </c>
      <c r="P17">
        <v>34</v>
      </c>
    </row>
    <row r="18" spans="1:16" x14ac:dyDescent="0.35">
      <c r="A18">
        <v>627</v>
      </c>
      <c r="B18" s="1">
        <v>40572</v>
      </c>
      <c r="C18">
        <v>1</v>
      </c>
      <c r="D18">
        <v>0</v>
      </c>
      <c r="E18">
        <v>1</v>
      </c>
      <c r="F18">
        <v>9</v>
      </c>
      <c r="G18" t="b">
        <v>0</v>
      </c>
      <c r="H18">
        <v>6</v>
      </c>
      <c r="I18">
        <v>1</v>
      </c>
      <c r="J18">
        <v>0.18</v>
      </c>
      <c r="K18">
        <v>0.21210000000000001</v>
      </c>
      <c r="L18">
        <v>0.59</v>
      </c>
      <c r="M18">
        <v>8.9599999999999999E-2</v>
      </c>
      <c r="N18">
        <v>0</v>
      </c>
      <c r="O18">
        <v>34</v>
      </c>
      <c r="P18">
        <v>34</v>
      </c>
    </row>
    <row r="19" spans="1:16" x14ac:dyDescent="0.35">
      <c r="A19">
        <v>628</v>
      </c>
      <c r="B19" s="1">
        <v>40572</v>
      </c>
      <c r="C19">
        <v>1</v>
      </c>
      <c r="D19">
        <v>0</v>
      </c>
      <c r="E19">
        <v>1</v>
      </c>
      <c r="F19">
        <v>10</v>
      </c>
      <c r="G19" t="b">
        <v>0</v>
      </c>
      <c r="H19">
        <v>6</v>
      </c>
      <c r="I19">
        <v>2</v>
      </c>
      <c r="J19">
        <v>0.18</v>
      </c>
      <c r="K19">
        <v>0.21210000000000001</v>
      </c>
      <c r="L19">
        <v>0.64</v>
      </c>
      <c r="M19">
        <v>0.1045</v>
      </c>
      <c r="N19">
        <v>4</v>
      </c>
      <c r="O19">
        <v>51</v>
      </c>
      <c r="P19">
        <v>55</v>
      </c>
    </row>
    <row r="20" spans="1:16" x14ac:dyDescent="0.35">
      <c r="A20">
        <v>629</v>
      </c>
      <c r="B20" s="1">
        <v>40572</v>
      </c>
      <c r="C20">
        <v>1</v>
      </c>
      <c r="D20">
        <v>0</v>
      </c>
      <c r="E20">
        <v>1</v>
      </c>
      <c r="F20">
        <v>11</v>
      </c>
      <c r="G20" t="b">
        <v>0</v>
      </c>
      <c r="H20">
        <v>6</v>
      </c>
      <c r="I20">
        <v>2</v>
      </c>
      <c r="J20">
        <v>0.18</v>
      </c>
      <c r="K20">
        <v>0.19700000000000001</v>
      </c>
      <c r="L20">
        <v>0.64</v>
      </c>
      <c r="M20">
        <v>0.1343</v>
      </c>
      <c r="N20">
        <v>4</v>
      </c>
      <c r="O20">
        <v>60</v>
      </c>
      <c r="P20">
        <v>64</v>
      </c>
    </row>
    <row r="21" spans="1:16" x14ac:dyDescent="0.35">
      <c r="A21">
        <v>630</v>
      </c>
      <c r="B21" s="1">
        <v>40572</v>
      </c>
      <c r="C21">
        <v>1</v>
      </c>
      <c r="D21">
        <v>0</v>
      </c>
      <c r="E21">
        <v>1</v>
      </c>
      <c r="F21">
        <v>12</v>
      </c>
      <c r="G21" t="b">
        <v>0</v>
      </c>
      <c r="H21">
        <v>6</v>
      </c>
      <c r="I21">
        <v>2</v>
      </c>
      <c r="J21">
        <v>0.2</v>
      </c>
      <c r="K21">
        <v>0.19700000000000001</v>
      </c>
      <c r="L21">
        <v>0.59</v>
      </c>
      <c r="M21">
        <v>0.19400000000000001</v>
      </c>
      <c r="N21">
        <v>12</v>
      </c>
      <c r="O21">
        <v>66</v>
      </c>
      <c r="P21">
        <v>78</v>
      </c>
    </row>
    <row r="22" spans="1:16" x14ac:dyDescent="0.35">
      <c r="A22">
        <v>631</v>
      </c>
      <c r="B22" s="1">
        <v>40572</v>
      </c>
      <c r="C22">
        <v>1</v>
      </c>
      <c r="D22">
        <v>0</v>
      </c>
      <c r="E22">
        <v>1</v>
      </c>
      <c r="F22">
        <v>13</v>
      </c>
      <c r="G22" t="b">
        <v>0</v>
      </c>
      <c r="H22">
        <v>6</v>
      </c>
      <c r="I22">
        <v>2</v>
      </c>
      <c r="J22">
        <v>0.22</v>
      </c>
      <c r="K22">
        <v>0.2273</v>
      </c>
      <c r="L22">
        <v>0.55000000000000004</v>
      </c>
      <c r="M22">
        <v>0.16420000000000001</v>
      </c>
      <c r="N22">
        <v>9</v>
      </c>
      <c r="O22">
        <v>56</v>
      </c>
      <c r="P22">
        <v>65</v>
      </c>
    </row>
    <row r="23" spans="1:16" x14ac:dyDescent="0.35">
      <c r="A23">
        <v>632</v>
      </c>
      <c r="B23" s="1">
        <v>40572</v>
      </c>
      <c r="C23">
        <v>1</v>
      </c>
      <c r="D23">
        <v>0</v>
      </c>
      <c r="E23">
        <v>1</v>
      </c>
      <c r="F23">
        <v>14</v>
      </c>
      <c r="G23" t="b">
        <v>0</v>
      </c>
      <c r="H23">
        <v>6</v>
      </c>
      <c r="I23">
        <v>2</v>
      </c>
      <c r="J23">
        <v>0.22</v>
      </c>
      <c r="K23">
        <v>0.2273</v>
      </c>
      <c r="L23">
        <v>0.6</v>
      </c>
      <c r="M23">
        <v>0.1343</v>
      </c>
      <c r="N23">
        <v>10</v>
      </c>
      <c r="O23">
        <v>89</v>
      </c>
      <c r="P23">
        <v>99</v>
      </c>
    </row>
    <row r="24" spans="1:16" x14ac:dyDescent="0.35">
      <c r="A24">
        <v>633</v>
      </c>
      <c r="B24" s="1">
        <v>40572</v>
      </c>
      <c r="C24">
        <v>1</v>
      </c>
      <c r="D24">
        <v>0</v>
      </c>
      <c r="E24">
        <v>1</v>
      </c>
      <c r="F24">
        <v>15</v>
      </c>
      <c r="G24" t="b">
        <v>0</v>
      </c>
      <c r="H24">
        <v>6</v>
      </c>
      <c r="I24">
        <v>1</v>
      </c>
      <c r="J24">
        <v>0.22</v>
      </c>
      <c r="K24">
        <v>0.21210000000000001</v>
      </c>
      <c r="L24">
        <v>0.69</v>
      </c>
      <c r="M24">
        <v>0.25369999999999998</v>
      </c>
      <c r="N24">
        <v>22</v>
      </c>
      <c r="O24">
        <v>98</v>
      </c>
      <c r="P24">
        <v>120</v>
      </c>
    </row>
    <row r="25" spans="1:16" x14ac:dyDescent="0.35">
      <c r="A25">
        <v>634</v>
      </c>
      <c r="B25" s="1">
        <v>40572</v>
      </c>
      <c r="C25">
        <v>1</v>
      </c>
      <c r="D25">
        <v>0</v>
      </c>
      <c r="E25">
        <v>1</v>
      </c>
      <c r="F25">
        <v>16</v>
      </c>
      <c r="G25" t="b">
        <v>0</v>
      </c>
      <c r="H25">
        <v>6</v>
      </c>
      <c r="I25">
        <v>1</v>
      </c>
      <c r="J25">
        <v>0.24</v>
      </c>
      <c r="K25">
        <v>0.2424</v>
      </c>
      <c r="L25">
        <v>0.6</v>
      </c>
      <c r="M25">
        <v>0.16420000000000001</v>
      </c>
      <c r="N25">
        <v>19</v>
      </c>
      <c r="O25">
        <v>88</v>
      </c>
      <c r="P25">
        <v>107</v>
      </c>
    </row>
    <row r="26" spans="1:16" x14ac:dyDescent="0.35">
      <c r="A26">
        <v>635</v>
      </c>
      <c r="B26" s="1">
        <v>40572</v>
      </c>
      <c r="C26">
        <v>1</v>
      </c>
      <c r="D26">
        <v>0</v>
      </c>
      <c r="E26">
        <v>1</v>
      </c>
      <c r="F26">
        <v>17</v>
      </c>
      <c r="G26" t="b">
        <v>0</v>
      </c>
      <c r="H26">
        <v>6</v>
      </c>
      <c r="I26">
        <v>1</v>
      </c>
      <c r="J26">
        <v>0.24</v>
      </c>
      <c r="K26">
        <v>0.28789999999999999</v>
      </c>
      <c r="L26">
        <v>0.6</v>
      </c>
      <c r="M26">
        <v>0</v>
      </c>
      <c r="N26">
        <v>9</v>
      </c>
      <c r="O26">
        <v>82</v>
      </c>
      <c r="P26">
        <v>91</v>
      </c>
    </row>
    <row r="27" spans="1:16" x14ac:dyDescent="0.35">
      <c r="A27">
        <v>636</v>
      </c>
      <c r="B27" s="1">
        <v>40572</v>
      </c>
      <c r="C27">
        <v>1</v>
      </c>
      <c r="D27">
        <v>0</v>
      </c>
      <c r="E27">
        <v>1</v>
      </c>
      <c r="F27">
        <v>18</v>
      </c>
      <c r="G27" t="b">
        <v>0</v>
      </c>
      <c r="H27">
        <v>6</v>
      </c>
      <c r="I27">
        <v>1</v>
      </c>
      <c r="J27">
        <v>0.22</v>
      </c>
      <c r="K27">
        <v>0.2273</v>
      </c>
      <c r="L27">
        <v>0.69</v>
      </c>
      <c r="M27">
        <v>0.1343</v>
      </c>
      <c r="N27">
        <v>9</v>
      </c>
      <c r="O27">
        <v>59</v>
      </c>
      <c r="P27">
        <v>68</v>
      </c>
    </row>
    <row r="28" spans="1:16" x14ac:dyDescent="0.35">
      <c r="A28">
        <v>637</v>
      </c>
      <c r="B28" s="1">
        <v>40572</v>
      </c>
      <c r="C28">
        <v>1</v>
      </c>
      <c r="D28">
        <v>0</v>
      </c>
      <c r="E28">
        <v>1</v>
      </c>
      <c r="F28">
        <v>19</v>
      </c>
      <c r="G28" t="b">
        <v>0</v>
      </c>
      <c r="H28">
        <v>6</v>
      </c>
      <c r="I28">
        <v>2</v>
      </c>
      <c r="J28">
        <v>0.22</v>
      </c>
      <c r="K28">
        <v>0.21210000000000001</v>
      </c>
      <c r="L28">
        <v>0.69</v>
      </c>
      <c r="M28">
        <v>0.25369999999999998</v>
      </c>
      <c r="N28">
        <v>6</v>
      </c>
      <c r="O28">
        <v>52</v>
      </c>
      <c r="P28">
        <v>58</v>
      </c>
    </row>
    <row r="29" spans="1:16" x14ac:dyDescent="0.35">
      <c r="A29">
        <v>638</v>
      </c>
      <c r="B29" s="1">
        <v>40572</v>
      </c>
      <c r="C29">
        <v>1</v>
      </c>
      <c r="D29">
        <v>0</v>
      </c>
      <c r="E29">
        <v>1</v>
      </c>
      <c r="F29">
        <v>20</v>
      </c>
      <c r="G29" t="b">
        <v>0</v>
      </c>
      <c r="H29">
        <v>6</v>
      </c>
      <c r="I29">
        <v>1</v>
      </c>
      <c r="J29">
        <v>0.18</v>
      </c>
      <c r="K29">
        <v>0.21210000000000001</v>
      </c>
      <c r="L29">
        <v>0.74</v>
      </c>
      <c r="M29">
        <v>8.9599999999999999E-2</v>
      </c>
      <c r="N29">
        <v>1</v>
      </c>
      <c r="O29">
        <v>42</v>
      </c>
      <c r="P29">
        <v>43</v>
      </c>
    </row>
    <row r="30" spans="1:16" x14ac:dyDescent="0.35">
      <c r="A30">
        <v>639</v>
      </c>
      <c r="B30" s="1">
        <v>40572</v>
      </c>
      <c r="C30">
        <v>1</v>
      </c>
      <c r="D30">
        <v>0</v>
      </c>
      <c r="E30">
        <v>1</v>
      </c>
      <c r="F30">
        <v>21</v>
      </c>
      <c r="G30" t="b">
        <v>0</v>
      </c>
      <c r="H30">
        <v>6</v>
      </c>
      <c r="I30">
        <v>1</v>
      </c>
      <c r="J30">
        <v>0.18</v>
      </c>
      <c r="K30">
        <v>0.21210000000000001</v>
      </c>
      <c r="L30">
        <v>0.74</v>
      </c>
      <c r="M30">
        <v>8.9599999999999999E-2</v>
      </c>
      <c r="N30">
        <v>1</v>
      </c>
      <c r="O30">
        <v>35</v>
      </c>
      <c r="P30">
        <v>36</v>
      </c>
    </row>
    <row r="31" spans="1:16" x14ac:dyDescent="0.35">
      <c r="A31">
        <v>640</v>
      </c>
      <c r="B31" s="1">
        <v>40572</v>
      </c>
      <c r="C31">
        <v>1</v>
      </c>
      <c r="D31">
        <v>0</v>
      </c>
      <c r="E31">
        <v>1</v>
      </c>
      <c r="F31">
        <v>22</v>
      </c>
      <c r="G31" t="b">
        <v>0</v>
      </c>
      <c r="H31">
        <v>6</v>
      </c>
      <c r="I31">
        <v>1</v>
      </c>
      <c r="J31">
        <v>0.16</v>
      </c>
      <c r="K31">
        <v>0.19700000000000001</v>
      </c>
      <c r="L31">
        <v>0.8</v>
      </c>
      <c r="M31">
        <v>8.9599999999999999E-2</v>
      </c>
      <c r="N31">
        <v>4</v>
      </c>
      <c r="O31">
        <v>28</v>
      </c>
      <c r="P31">
        <v>32</v>
      </c>
    </row>
    <row r="32" spans="1:16" x14ac:dyDescent="0.35">
      <c r="A32">
        <v>641</v>
      </c>
      <c r="B32" s="1">
        <v>40572</v>
      </c>
      <c r="C32">
        <v>1</v>
      </c>
      <c r="D32">
        <v>0</v>
      </c>
      <c r="E32">
        <v>1</v>
      </c>
      <c r="F32">
        <v>23</v>
      </c>
      <c r="G32" t="b">
        <v>0</v>
      </c>
      <c r="H32">
        <v>6</v>
      </c>
      <c r="I32">
        <v>1</v>
      </c>
      <c r="J32">
        <v>0.16</v>
      </c>
      <c r="K32">
        <v>0.19700000000000001</v>
      </c>
      <c r="L32">
        <v>0.8</v>
      </c>
      <c r="M32">
        <v>8.9599999999999999E-2</v>
      </c>
      <c r="N32">
        <v>3</v>
      </c>
      <c r="O32">
        <v>30</v>
      </c>
      <c r="P32">
        <v>33</v>
      </c>
    </row>
    <row r="33" spans="1:16" x14ac:dyDescent="0.35">
      <c r="A33">
        <v>642</v>
      </c>
      <c r="B33" s="1">
        <v>40573</v>
      </c>
      <c r="C33">
        <v>1</v>
      </c>
      <c r="D33">
        <v>0</v>
      </c>
      <c r="E33">
        <v>1</v>
      </c>
      <c r="F33">
        <v>0</v>
      </c>
      <c r="G33" t="b">
        <v>0</v>
      </c>
      <c r="H33">
        <v>0</v>
      </c>
      <c r="I33">
        <v>1</v>
      </c>
      <c r="J33">
        <v>0.16</v>
      </c>
      <c r="K33">
        <v>0.18179999999999999</v>
      </c>
      <c r="L33">
        <v>0.8</v>
      </c>
      <c r="M33">
        <v>0.1045</v>
      </c>
      <c r="N33">
        <v>0</v>
      </c>
      <c r="O33">
        <v>33</v>
      </c>
      <c r="P33">
        <v>33</v>
      </c>
    </row>
    <row r="34" spans="1:16" x14ac:dyDescent="0.35">
      <c r="A34">
        <v>643</v>
      </c>
      <c r="B34" s="1">
        <v>40573</v>
      </c>
      <c r="C34">
        <v>1</v>
      </c>
      <c r="D34">
        <v>0</v>
      </c>
      <c r="E34">
        <v>1</v>
      </c>
      <c r="F34">
        <v>1</v>
      </c>
      <c r="G34" t="b">
        <v>0</v>
      </c>
      <c r="H34">
        <v>0</v>
      </c>
      <c r="I34">
        <v>1</v>
      </c>
      <c r="J34">
        <v>0.14000000000000001</v>
      </c>
      <c r="K34">
        <v>0.21210000000000001</v>
      </c>
      <c r="L34">
        <v>0.8</v>
      </c>
      <c r="M34">
        <v>0</v>
      </c>
      <c r="N34">
        <v>7</v>
      </c>
      <c r="O34">
        <v>22</v>
      </c>
      <c r="P34">
        <v>29</v>
      </c>
    </row>
    <row r="35" spans="1:16" x14ac:dyDescent="0.35">
      <c r="A35">
        <v>644</v>
      </c>
      <c r="B35" s="1">
        <v>40573</v>
      </c>
      <c r="C35">
        <v>1</v>
      </c>
      <c r="D35">
        <v>0</v>
      </c>
      <c r="E35">
        <v>1</v>
      </c>
      <c r="F35">
        <v>2</v>
      </c>
      <c r="G35" t="b">
        <v>0</v>
      </c>
      <c r="H35">
        <v>0</v>
      </c>
      <c r="I35">
        <v>1</v>
      </c>
      <c r="J35">
        <v>0.16</v>
      </c>
      <c r="K35">
        <v>0.2273</v>
      </c>
      <c r="L35">
        <v>0.8</v>
      </c>
      <c r="M35">
        <v>0</v>
      </c>
      <c r="N35">
        <v>1</v>
      </c>
      <c r="O35">
        <v>10</v>
      </c>
      <c r="P35">
        <v>11</v>
      </c>
    </row>
    <row r="36" spans="1:16" x14ac:dyDescent="0.35">
      <c r="A36">
        <v>645</v>
      </c>
      <c r="B36" s="1">
        <v>40573</v>
      </c>
      <c r="C36">
        <v>1</v>
      </c>
      <c r="D36">
        <v>0</v>
      </c>
      <c r="E36">
        <v>1</v>
      </c>
      <c r="F36">
        <v>3</v>
      </c>
      <c r="G36" t="b">
        <v>0</v>
      </c>
      <c r="H36">
        <v>0</v>
      </c>
      <c r="I36">
        <v>1</v>
      </c>
      <c r="J36">
        <v>0.14000000000000001</v>
      </c>
      <c r="K36">
        <v>0.21210000000000001</v>
      </c>
      <c r="L36">
        <v>0.93</v>
      </c>
      <c r="M36">
        <v>0</v>
      </c>
      <c r="N36">
        <v>1</v>
      </c>
      <c r="O36">
        <v>7</v>
      </c>
      <c r="P36">
        <v>8</v>
      </c>
    </row>
    <row r="37" spans="1:16" x14ac:dyDescent="0.35">
      <c r="A37">
        <v>646</v>
      </c>
      <c r="B37" s="1">
        <v>40573</v>
      </c>
      <c r="C37">
        <v>1</v>
      </c>
      <c r="D37">
        <v>0</v>
      </c>
      <c r="E37">
        <v>1</v>
      </c>
      <c r="F37">
        <v>4</v>
      </c>
      <c r="G37" t="b">
        <v>0</v>
      </c>
      <c r="H37">
        <v>0</v>
      </c>
      <c r="I37">
        <v>1</v>
      </c>
      <c r="J37">
        <v>0.14000000000000001</v>
      </c>
      <c r="K37">
        <v>0.21210000000000001</v>
      </c>
      <c r="L37">
        <v>0.93</v>
      </c>
      <c r="M37">
        <v>0</v>
      </c>
      <c r="N37">
        <v>0</v>
      </c>
      <c r="O37">
        <v>1</v>
      </c>
      <c r="P37">
        <v>1</v>
      </c>
    </row>
    <row r="38" spans="1:16" x14ac:dyDescent="0.35">
      <c r="A38">
        <v>647</v>
      </c>
      <c r="B38" s="1">
        <v>40573</v>
      </c>
      <c r="C38">
        <v>1</v>
      </c>
      <c r="D38">
        <v>0</v>
      </c>
      <c r="E38">
        <v>1</v>
      </c>
      <c r="F38">
        <v>5</v>
      </c>
      <c r="G38" t="b">
        <v>0</v>
      </c>
      <c r="H38">
        <v>0</v>
      </c>
      <c r="I38">
        <v>1</v>
      </c>
      <c r="J38">
        <v>0.14000000000000001</v>
      </c>
      <c r="K38">
        <v>0.21210000000000001</v>
      </c>
      <c r="L38">
        <v>0.86</v>
      </c>
      <c r="M38">
        <v>0</v>
      </c>
      <c r="N38">
        <v>0</v>
      </c>
      <c r="O38">
        <v>3</v>
      </c>
      <c r="P38">
        <v>3</v>
      </c>
    </row>
    <row r="39" spans="1:16" x14ac:dyDescent="0.35">
      <c r="A39">
        <v>648</v>
      </c>
      <c r="B39" s="1">
        <v>40573</v>
      </c>
      <c r="C39">
        <v>1</v>
      </c>
      <c r="D39">
        <v>0</v>
      </c>
      <c r="E39">
        <v>1</v>
      </c>
      <c r="F39">
        <v>7</v>
      </c>
      <c r="G39" t="b">
        <v>0</v>
      </c>
      <c r="H39">
        <v>0</v>
      </c>
      <c r="I39">
        <v>1</v>
      </c>
      <c r="J39">
        <v>0.14000000000000001</v>
      </c>
      <c r="K39">
        <v>0.21210000000000001</v>
      </c>
      <c r="L39">
        <v>0.86</v>
      </c>
      <c r="M39">
        <v>0</v>
      </c>
      <c r="N39">
        <v>0</v>
      </c>
      <c r="O39">
        <v>3</v>
      </c>
      <c r="P39">
        <v>3</v>
      </c>
    </row>
    <row r="40" spans="1:16" x14ac:dyDescent="0.35">
      <c r="A40">
        <v>649</v>
      </c>
      <c r="B40" s="1">
        <v>40573</v>
      </c>
      <c r="C40">
        <v>1</v>
      </c>
      <c r="D40">
        <v>0</v>
      </c>
      <c r="E40">
        <v>1</v>
      </c>
      <c r="F40">
        <v>8</v>
      </c>
      <c r="G40" t="b">
        <v>0</v>
      </c>
      <c r="H40">
        <v>0</v>
      </c>
      <c r="I40">
        <v>2</v>
      </c>
      <c r="J40">
        <v>0.14000000000000001</v>
      </c>
      <c r="K40">
        <v>0.21210000000000001</v>
      </c>
      <c r="L40">
        <v>0.86</v>
      </c>
      <c r="M40">
        <v>0</v>
      </c>
      <c r="N40">
        <v>1</v>
      </c>
      <c r="O40">
        <v>11</v>
      </c>
      <c r="P40">
        <v>12</v>
      </c>
    </row>
    <row r="41" spans="1:16" x14ac:dyDescent="0.35">
      <c r="A41">
        <v>650</v>
      </c>
      <c r="B41" s="1">
        <v>40573</v>
      </c>
      <c r="C41">
        <v>1</v>
      </c>
      <c r="D41">
        <v>0</v>
      </c>
      <c r="E41">
        <v>1</v>
      </c>
      <c r="F41">
        <v>9</v>
      </c>
      <c r="G41" t="b">
        <v>0</v>
      </c>
      <c r="H41">
        <v>0</v>
      </c>
      <c r="I41">
        <v>2</v>
      </c>
      <c r="J41">
        <v>0.16</v>
      </c>
      <c r="K41">
        <v>0.2273</v>
      </c>
      <c r="L41">
        <v>0.8</v>
      </c>
      <c r="M41">
        <v>0</v>
      </c>
      <c r="N41">
        <v>4</v>
      </c>
      <c r="O41">
        <v>34</v>
      </c>
      <c r="P41">
        <v>38</v>
      </c>
    </row>
    <row r="42" spans="1:16" x14ac:dyDescent="0.35">
      <c r="A42">
        <v>651</v>
      </c>
      <c r="B42" s="1">
        <v>40573</v>
      </c>
      <c r="C42">
        <v>1</v>
      </c>
      <c r="D42">
        <v>0</v>
      </c>
      <c r="E42">
        <v>1</v>
      </c>
      <c r="F42">
        <v>10</v>
      </c>
      <c r="G42" t="b">
        <v>0</v>
      </c>
      <c r="H42">
        <v>0</v>
      </c>
      <c r="I42">
        <v>2</v>
      </c>
      <c r="J42">
        <v>0.18</v>
      </c>
      <c r="K42">
        <v>0.2424</v>
      </c>
      <c r="L42">
        <v>0.8</v>
      </c>
      <c r="M42">
        <v>0</v>
      </c>
      <c r="N42">
        <v>7</v>
      </c>
      <c r="O42">
        <v>57</v>
      </c>
      <c r="P42">
        <v>64</v>
      </c>
    </row>
    <row r="43" spans="1:16" x14ac:dyDescent="0.35">
      <c r="A43">
        <v>652</v>
      </c>
      <c r="B43" s="1">
        <v>40573</v>
      </c>
      <c r="C43">
        <v>1</v>
      </c>
      <c r="D43">
        <v>0</v>
      </c>
      <c r="E43">
        <v>1</v>
      </c>
      <c r="F43">
        <v>11</v>
      </c>
      <c r="G43" t="b">
        <v>0</v>
      </c>
      <c r="H43">
        <v>0</v>
      </c>
      <c r="I43">
        <v>1</v>
      </c>
      <c r="J43">
        <v>0.22</v>
      </c>
      <c r="K43">
        <v>0.2727</v>
      </c>
      <c r="L43">
        <v>0.75</v>
      </c>
      <c r="M43">
        <v>0</v>
      </c>
      <c r="N43">
        <v>9</v>
      </c>
      <c r="O43">
        <v>50</v>
      </c>
      <c r="P43">
        <v>59</v>
      </c>
    </row>
    <row r="44" spans="1:16" x14ac:dyDescent="0.35">
      <c r="A44">
        <v>653</v>
      </c>
      <c r="B44" s="1">
        <v>40573</v>
      </c>
      <c r="C44">
        <v>1</v>
      </c>
      <c r="D44">
        <v>0</v>
      </c>
      <c r="E44">
        <v>1</v>
      </c>
      <c r="F44">
        <v>12</v>
      </c>
      <c r="G44" t="b">
        <v>0</v>
      </c>
      <c r="H44">
        <v>0</v>
      </c>
      <c r="I44">
        <v>1</v>
      </c>
      <c r="J44">
        <v>0.3</v>
      </c>
      <c r="K44">
        <v>0.31819999999999998</v>
      </c>
      <c r="L44">
        <v>0.52</v>
      </c>
      <c r="M44">
        <v>0.1045</v>
      </c>
      <c r="N44">
        <v>10</v>
      </c>
      <c r="O44">
        <v>87</v>
      </c>
      <c r="P44">
        <v>97</v>
      </c>
    </row>
    <row r="45" spans="1:16" x14ac:dyDescent="0.35">
      <c r="A45">
        <v>654</v>
      </c>
      <c r="B45" s="1">
        <v>40573</v>
      </c>
      <c r="C45">
        <v>1</v>
      </c>
      <c r="D45">
        <v>0</v>
      </c>
      <c r="E45">
        <v>1</v>
      </c>
      <c r="F45">
        <v>13</v>
      </c>
      <c r="G45" t="b">
        <v>0</v>
      </c>
      <c r="H45">
        <v>0</v>
      </c>
      <c r="I45">
        <v>1</v>
      </c>
      <c r="J45">
        <v>0.28000000000000003</v>
      </c>
      <c r="K45">
        <v>0.28789999999999999</v>
      </c>
      <c r="L45">
        <v>0.61</v>
      </c>
      <c r="M45">
        <v>0.1045</v>
      </c>
      <c r="N45">
        <v>13</v>
      </c>
      <c r="O45">
        <v>71</v>
      </c>
      <c r="P45">
        <v>84</v>
      </c>
    </row>
    <row r="46" spans="1:16" x14ac:dyDescent="0.35">
      <c r="A46">
        <v>655</v>
      </c>
      <c r="B46" s="1">
        <v>40573</v>
      </c>
      <c r="C46">
        <v>1</v>
      </c>
      <c r="D46">
        <v>0</v>
      </c>
      <c r="E46">
        <v>1</v>
      </c>
      <c r="F46">
        <v>14</v>
      </c>
      <c r="G46" t="b">
        <v>0</v>
      </c>
      <c r="H46">
        <v>0</v>
      </c>
      <c r="I46">
        <v>1</v>
      </c>
      <c r="J46">
        <v>0.28000000000000003</v>
      </c>
      <c r="K46">
        <v>0.30299999999999999</v>
      </c>
      <c r="L46">
        <v>0.61</v>
      </c>
      <c r="M46">
        <v>8.9599999999999999E-2</v>
      </c>
      <c r="N46">
        <v>18</v>
      </c>
      <c r="O46">
        <v>104</v>
      </c>
      <c r="P46">
        <v>122</v>
      </c>
    </row>
    <row r="47" spans="1:16" x14ac:dyDescent="0.35">
      <c r="A47">
        <v>656</v>
      </c>
      <c r="B47" s="1">
        <v>40573</v>
      </c>
      <c r="C47">
        <v>1</v>
      </c>
      <c r="D47">
        <v>0</v>
      </c>
      <c r="E47">
        <v>1</v>
      </c>
      <c r="F47">
        <v>15</v>
      </c>
      <c r="G47" t="b">
        <v>0</v>
      </c>
      <c r="H47">
        <v>0</v>
      </c>
      <c r="I47">
        <v>1</v>
      </c>
      <c r="J47">
        <v>0.3</v>
      </c>
      <c r="K47">
        <v>0.33329999999999999</v>
      </c>
      <c r="L47">
        <v>0.56000000000000005</v>
      </c>
      <c r="M47">
        <v>0</v>
      </c>
      <c r="N47">
        <v>14</v>
      </c>
      <c r="O47">
        <v>95</v>
      </c>
      <c r="P47">
        <v>109</v>
      </c>
    </row>
    <row r="48" spans="1:16" x14ac:dyDescent="0.35">
      <c r="A48">
        <v>657</v>
      </c>
      <c r="B48" s="1">
        <v>40573</v>
      </c>
      <c r="C48">
        <v>1</v>
      </c>
      <c r="D48">
        <v>0</v>
      </c>
      <c r="E48">
        <v>1</v>
      </c>
      <c r="F48">
        <v>16</v>
      </c>
      <c r="G48" t="b">
        <v>0</v>
      </c>
      <c r="H48">
        <v>0</v>
      </c>
      <c r="I48">
        <v>1</v>
      </c>
      <c r="J48">
        <v>0.3</v>
      </c>
      <c r="K48">
        <v>0.33329999999999999</v>
      </c>
      <c r="L48">
        <v>0.56000000000000005</v>
      </c>
      <c r="M48">
        <v>0</v>
      </c>
      <c r="N48">
        <v>19</v>
      </c>
      <c r="O48">
        <v>104</v>
      </c>
      <c r="P48">
        <v>123</v>
      </c>
    </row>
    <row r="49" spans="1:16" x14ac:dyDescent="0.35">
      <c r="A49">
        <v>658</v>
      </c>
      <c r="B49" s="1">
        <v>40573</v>
      </c>
      <c r="C49">
        <v>1</v>
      </c>
      <c r="D49">
        <v>0</v>
      </c>
      <c r="E49">
        <v>1</v>
      </c>
      <c r="F49">
        <v>17</v>
      </c>
      <c r="G49" t="b">
        <v>0</v>
      </c>
      <c r="H49">
        <v>0</v>
      </c>
      <c r="I49">
        <v>1</v>
      </c>
      <c r="J49">
        <v>0.3</v>
      </c>
      <c r="K49">
        <v>0.28789999999999999</v>
      </c>
      <c r="L49">
        <v>0.56000000000000005</v>
      </c>
      <c r="M49">
        <v>0.19400000000000001</v>
      </c>
      <c r="N49">
        <v>6</v>
      </c>
      <c r="O49">
        <v>71</v>
      </c>
      <c r="P49">
        <v>77</v>
      </c>
    </row>
    <row r="50" spans="1:16" x14ac:dyDescent="0.35">
      <c r="A50">
        <v>659</v>
      </c>
      <c r="B50" s="1">
        <v>40573</v>
      </c>
      <c r="C50">
        <v>1</v>
      </c>
      <c r="D50">
        <v>0</v>
      </c>
      <c r="E50">
        <v>1</v>
      </c>
      <c r="F50">
        <v>18</v>
      </c>
      <c r="G50" t="b">
        <v>0</v>
      </c>
      <c r="H50">
        <v>0</v>
      </c>
      <c r="I50">
        <v>1</v>
      </c>
      <c r="J50">
        <v>0.26</v>
      </c>
      <c r="K50">
        <v>0.2576</v>
      </c>
      <c r="L50">
        <v>0.65</v>
      </c>
      <c r="M50">
        <v>0.16420000000000001</v>
      </c>
      <c r="N50">
        <v>8</v>
      </c>
      <c r="O50">
        <v>57</v>
      </c>
      <c r="P50">
        <v>65</v>
      </c>
    </row>
    <row r="51" spans="1:16" x14ac:dyDescent="0.35">
      <c r="A51">
        <v>660</v>
      </c>
      <c r="B51" s="1">
        <v>40573</v>
      </c>
      <c r="C51">
        <v>1</v>
      </c>
      <c r="D51">
        <v>0</v>
      </c>
      <c r="E51">
        <v>1</v>
      </c>
      <c r="F51">
        <v>19</v>
      </c>
      <c r="G51" t="b">
        <v>0</v>
      </c>
      <c r="H51">
        <v>0</v>
      </c>
      <c r="I51">
        <v>1</v>
      </c>
      <c r="J51">
        <v>0.26</v>
      </c>
      <c r="K51">
        <v>0.2576</v>
      </c>
      <c r="L51">
        <v>0.65</v>
      </c>
      <c r="M51">
        <v>0.19400000000000001</v>
      </c>
      <c r="N51">
        <v>9</v>
      </c>
      <c r="O51">
        <v>46</v>
      </c>
      <c r="P51">
        <v>55</v>
      </c>
    </row>
    <row r="52" spans="1:16" x14ac:dyDescent="0.35">
      <c r="A52">
        <v>661</v>
      </c>
      <c r="B52" s="1">
        <v>40573</v>
      </c>
      <c r="C52">
        <v>1</v>
      </c>
      <c r="D52">
        <v>0</v>
      </c>
      <c r="E52">
        <v>1</v>
      </c>
      <c r="F52">
        <v>20</v>
      </c>
      <c r="G52" t="b">
        <v>0</v>
      </c>
      <c r="H52">
        <v>0</v>
      </c>
      <c r="I52">
        <v>2</v>
      </c>
      <c r="J52">
        <v>0.26</v>
      </c>
      <c r="K52">
        <v>0.2727</v>
      </c>
      <c r="L52">
        <v>0.65</v>
      </c>
      <c r="M52">
        <v>0.1045</v>
      </c>
      <c r="N52">
        <v>3</v>
      </c>
      <c r="O52">
        <v>30</v>
      </c>
      <c r="P52">
        <v>33</v>
      </c>
    </row>
    <row r="53" spans="1:16" x14ac:dyDescent="0.35">
      <c r="A53">
        <v>662</v>
      </c>
      <c r="B53" s="1">
        <v>40573</v>
      </c>
      <c r="C53">
        <v>1</v>
      </c>
      <c r="D53">
        <v>0</v>
      </c>
      <c r="E53">
        <v>1</v>
      </c>
      <c r="F53">
        <v>21</v>
      </c>
      <c r="G53" t="b">
        <v>0</v>
      </c>
      <c r="H53">
        <v>0</v>
      </c>
      <c r="I53">
        <v>2</v>
      </c>
      <c r="J53">
        <v>0.24</v>
      </c>
      <c r="K53">
        <v>0.2424</v>
      </c>
      <c r="L53">
        <v>0.7</v>
      </c>
      <c r="M53">
        <v>0.16420000000000001</v>
      </c>
      <c r="N53">
        <v>3</v>
      </c>
      <c r="O53">
        <v>25</v>
      </c>
      <c r="P53">
        <v>28</v>
      </c>
    </row>
    <row r="54" spans="1:16" x14ac:dyDescent="0.35">
      <c r="A54">
        <v>663</v>
      </c>
      <c r="B54" s="1">
        <v>40573</v>
      </c>
      <c r="C54">
        <v>1</v>
      </c>
      <c r="D54">
        <v>0</v>
      </c>
      <c r="E54">
        <v>1</v>
      </c>
      <c r="F54">
        <v>22</v>
      </c>
      <c r="G54" t="b">
        <v>0</v>
      </c>
      <c r="H54">
        <v>0</v>
      </c>
      <c r="I54">
        <v>2</v>
      </c>
      <c r="J54">
        <v>0.24</v>
      </c>
      <c r="K54">
        <v>0.2273</v>
      </c>
      <c r="L54">
        <v>0.7</v>
      </c>
      <c r="M54">
        <v>0.19400000000000001</v>
      </c>
      <c r="N54">
        <v>2</v>
      </c>
      <c r="O54">
        <v>19</v>
      </c>
      <c r="P54">
        <v>21</v>
      </c>
    </row>
    <row r="55" spans="1:16" x14ac:dyDescent="0.35">
      <c r="A55">
        <v>664</v>
      </c>
      <c r="B55" s="1">
        <v>40573</v>
      </c>
      <c r="C55">
        <v>1</v>
      </c>
      <c r="D55">
        <v>0</v>
      </c>
      <c r="E55">
        <v>1</v>
      </c>
      <c r="F55">
        <v>23</v>
      </c>
      <c r="G55" t="b">
        <v>0</v>
      </c>
      <c r="H55">
        <v>0</v>
      </c>
      <c r="I55">
        <v>2</v>
      </c>
      <c r="J55">
        <v>0.24</v>
      </c>
      <c r="K55">
        <v>0.21210000000000001</v>
      </c>
      <c r="L55">
        <v>0.65</v>
      </c>
      <c r="M55">
        <v>0.28360000000000002</v>
      </c>
      <c r="N55">
        <v>5</v>
      </c>
      <c r="O55">
        <v>16</v>
      </c>
      <c r="P55">
        <v>21</v>
      </c>
    </row>
    <row r="56" spans="1:16" x14ac:dyDescent="0.35">
      <c r="A56">
        <v>665</v>
      </c>
      <c r="B56" s="1">
        <v>40574</v>
      </c>
      <c r="C56">
        <v>1</v>
      </c>
      <c r="D56">
        <v>0</v>
      </c>
      <c r="E56">
        <v>1</v>
      </c>
      <c r="F56">
        <v>0</v>
      </c>
      <c r="G56" t="b">
        <v>0</v>
      </c>
      <c r="H56">
        <v>1</v>
      </c>
      <c r="I56">
        <v>2</v>
      </c>
      <c r="J56">
        <v>0.24</v>
      </c>
      <c r="K56">
        <v>0.2273</v>
      </c>
      <c r="L56">
        <v>0.65</v>
      </c>
      <c r="M56">
        <v>0.22389999999999999</v>
      </c>
      <c r="N56">
        <v>1</v>
      </c>
      <c r="O56">
        <v>6</v>
      </c>
      <c r="P56">
        <v>7</v>
      </c>
    </row>
    <row r="57" spans="1:16" x14ac:dyDescent="0.35">
      <c r="A57">
        <v>666</v>
      </c>
      <c r="B57" s="1">
        <v>40574</v>
      </c>
      <c r="C57">
        <v>1</v>
      </c>
      <c r="D57">
        <v>0</v>
      </c>
      <c r="E57">
        <v>1</v>
      </c>
      <c r="F57">
        <v>1</v>
      </c>
      <c r="G57" t="b">
        <v>0</v>
      </c>
      <c r="H57">
        <v>1</v>
      </c>
      <c r="I57">
        <v>1</v>
      </c>
      <c r="J57">
        <v>0.22</v>
      </c>
      <c r="K57">
        <v>0.21210000000000001</v>
      </c>
      <c r="L57">
        <v>0.64</v>
      </c>
      <c r="M57">
        <v>0.25369999999999998</v>
      </c>
      <c r="N57">
        <v>2</v>
      </c>
      <c r="O57">
        <v>5</v>
      </c>
      <c r="P57">
        <v>7</v>
      </c>
    </row>
    <row r="58" spans="1:16" x14ac:dyDescent="0.35">
      <c r="A58">
        <v>667</v>
      </c>
      <c r="B58" s="1">
        <v>40574</v>
      </c>
      <c r="C58">
        <v>1</v>
      </c>
      <c r="D58">
        <v>0</v>
      </c>
      <c r="E58">
        <v>1</v>
      </c>
      <c r="F58">
        <v>2</v>
      </c>
      <c r="G58" t="b">
        <v>0</v>
      </c>
      <c r="H58">
        <v>1</v>
      </c>
      <c r="I58">
        <v>1</v>
      </c>
      <c r="J58">
        <v>0.22</v>
      </c>
      <c r="K58">
        <v>0.2273</v>
      </c>
      <c r="L58">
        <v>0.64</v>
      </c>
      <c r="M58">
        <v>0.19400000000000001</v>
      </c>
      <c r="N58">
        <v>0</v>
      </c>
      <c r="O58">
        <v>1</v>
      </c>
      <c r="P58">
        <v>1</v>
      </c>
    </row>
    <row r="59" spans="1:16" x14ac:dyDescent="0.35">
      <c r="A59">
        <v>668</v>
      </c>
      <c r="B59" s="1">
        <v>40574</v>
      </c>
      <c r="C59">
        <v>1</v>
      </c>
      <c r="D59">
        <v>0</v>
      </c>
      <c r="E59">
        <v>1</v>
      </c>
      <c r="F59">
        <v>3</v>
      </c>
      <c r="G59" t="b">
        <v>0</v>
      </c>
      <c r="H59">
        <v>1</v>
      </c>
      <c r="I59">
        <v>1</v>
      </c>
      <c r="J59">
        <v>0.22</v>
      </c>
      <c r="K59">
        <v>0.2273</v>
      </c>
      <c r="L59">
        <v>0.64</v>
      </c>
      <c r="M59">
        <v>0.19400000000000001</v>
      </c>
      <c r="N59">
        <v>0</v>
      </c>
      <c r="O59">
        <v>2</v>
      </c>
      <c r="P59">
        <v>2</v>
      </c>
    </row>
    <row r="60" spans="1:16" x14ac:dyDescent="0.35">
      <c r="A60">
        <v>669</v>
      </c>
      <c r="B60" s="1">
        <v>40574</v>
      </c>
      <c r="C60">
        <v>1</v>
      </c>
      <c r="D60">
        <v>0</v>
      </c>
      <c r="E60">
        <v>1</v>
      </c>
      <c r="F60">
        <v>4</v>
      </c>
      <c r="G60" t="b">
        <v>0</v>
      </c>
      <c r="H60">
        <v>1</v>
      </c>
      <c r="I60">
        <v>1</v>
      </c>
      <c r="J60">
        <v>0.2</v>
      </c>
      <c r="K60">
        <v>0.19700000000000001</v>
      </c>
      <c r="L60">
        <v>0.59</v>
      </c>
      <c r="M60">
        <v>0.22389999999999999</v>
      </c>
      <c r="N60">
        <v>0</v>
      </c>
      <c r="O60">
        <v>2</v>
      </c>
      <c r="P60">
        <v>2</v>
      </c>
    </row>
    <row r="61" spans="1:16" x14ac:dyDescent="0.35">
      <c r="A61">
        <v>670</v>
      </c>
      <c r="B61" s="1">
        <v>40574</v>
      </c>
      <c r="C61">
        <v>1</v>
      </c>
      <c r="D61">
        <v>0</v>
      </c>
      <c r="E61">
        <v>1</v>
      </c>
      <c r="F61">
        <v>5</v>
      </c>
      <c r="G61" t="b">
        <v>0</v>
      </c>
      <c r="H61">
        <v>1</v>
      </c>
      <c r="I61">
        <v>1</v>
      </c>
      <c r="J61">
        <v>0.18</v>
      </c>
      <c r="K61">
        <v>0.16669999999999999</v>
      </c>
      <c r="L61">
        <v>0.64</v>
      </c>
      <c r="M61">
        <v>0.28360000000000002</v>
      </c>
      <c r="N61">
        <v>0</v>
      </c>
      <c r="O61">
        <v>8</v>
      </c>
      <c r="P61">
        <v>8</v>
      </c>
    </row>
    <row r="62" spans="1:16" x14ac:dyDescent="0.35">
      <c r="A62">
        <v>671</v>
      </c>
      <c r="B62" s="1">
        <v>40574</v>
      </c>
      <c r="C62">
        <v>1</v>
      </c>
      <c r="D62">
        <v>0</v>
      </c>
      <c r="E62">
        <v>1</v>
      </c>
      <c r="F62">
        <v>6</v>
      </c>
      <c r="G62" t="b">
        <v>0</v>
      </c>
      <c r="H62">
        <v>1</v>
      </c>
      <c r="I62">
        <v>1</v>
      </c>
      <c r="J62">
        <v>0.16</v>
      </c>
      <c r="K62">
        <v>0.13639999999999999</v>
      </c>
      <c r="L62">
        <v>0.69</v>
      </c>
      <c r="M62">
        <v>0.32840000000000003</v>
      </c>
      <c r="N62">
        <v>0</v>
      </c>
      <c r="O62">
        <v>37</v>
      </c>
      <c r="P62">
        <v>37</v>
      </c>
    </row>
    <row r="63" spans="1:16" x14ac:dyDescent="0.35">
      <c r="A63">
        <v>672</v>
      </c>
      <c r="B63" s="1">
        <v>40574</v>
      </c>
      <c r="C63">
        <v>1</v>
      </c>
      <c r="D63">
        <v>0</v>
      </c>
      <c r="E63">
        <v>1</v>
      </c>
      <c r="F63">
        <v>7</v>
      </c>
      <c r="G63" t="b">
        <v>0</v>
      </c>
      <c r="H63">
        <v>1</v>
      </c>
      <c r="I63">
        <v>2</v>
      </c>
      <c r="J63">
        <v>0.16</v>
      </c>
      <c r="K63">
        <v>0.13639999999999999</v>
      </c>
      <c r="L63">
        <v>0.64</v>
      </c>
      <c r="M63">
        <v>0.28360000000000002</v>
      </c>
      <c r="N63">
        <v>1</v>
      </c>
      <c r="O63">
        <v>71</v>
      </c>
      <c r="P63">
        <v>72</v>
      </c>
    </row>
    <row r="64" spans="1:16" x14ac:dyDescent="0.35">
      <c r="A64">
        <v>673</v>
      </c>
      <c r="B64" s="1">
        <v>40574</v>
      </c>
      <c r="C64">
        <v>1</v>
      </c>
      <c r="D64">
        <v>0</v>
      </c>
      <c r="E64">
        <v>1</v>
      </c>
      <c r="F64">
        <v>8</v>
      </c>
      <c r="G64" t="b">
        <v>0</v>
      </c>
      <c r="H64">
        <v>1</v>
      </c>
      <c r="I64">
        <v>2</v>
      </c>
      <c r="J64">
        <v>0.16</v>
      </c>
      <c r="K64">
        <v>0.13639999999999999</v>
      </c>
      <c r="L64">
        <v>0.59</v>
      </c>
      <c r="M64">
        <v>0.28360000000000002</v>
      </c>
      <c r="N64">
        <v>3</v>
      </c>
      <c r="O64">
        <v>182</v>
      </c>
      <c r="P64">
        <v>185</v>
      </c>
    </row>
    <row r="65" spans="1:16" x14ac:dyDescent="0.35">
      <c r="A65">
        <v>674</v>
      </c>
      <c r="B65" s="1">
        <v>40574</v>
      </c>
      <c r="C65">
        <v>1</v>
      </c>
      <c r="D65">
        <v>0</v>
      </c>
      <c r="E65">
        <v>1</v>
      </c>
      <c r="F65">
        <v>9</v>
      </c>
      <c r="G65" t="b">
        <v>0</v>
      </c>
      <c r="H65">
        <v>1</v>
      </c>
      <c r="I65">
        <v>2</v>
      </c>
      <c r="J65">
        <v>0.16</v>
      </c>
      <c r="K65">
        <v>0.13639999999999999</v>
      </c>
      <c r="L65">
        <v>0.59</v>
      </c>
      <c r="M65">
        <v>0.29849999999999999</v>
      </c>
      <c r="N65">
        <v>0</v>
      </c>
      <c r="O65">
        <v>112</v>
      </c>
      <c r="P65">
        <v>112</v>
      </c>
    </row>
    <row r="66" spans="1:16" x14ac:dyDescent="0.35">
      <c r="A66">
        <v>675</v>
      </c>
      <c r="B66" s="1">
        <v>40574</v>
      </c>
      <c r="C66">
        <v>1</v>
      </c>
      <c r="D66">
        <v>0</v>
      </c>
      <c r="E66">
        <v>1</v>
      </c>
      <c r="F66">
        <v>10</v>
      </c>
      <c r="G66" t="b">
        <v>0</v>
      </c>
      <c r="H66">
        <v>1</v>
      </c>
      <c r="I66">
        <v>2</v>
      </c>
      <c r="J66">
        <v>0.16</v>
      </c>
      <c r="K66">
        <v>0.1515</v>
      </c>
      <c r="L66">
        <v>0.59</v>
      </c>
      <c r="M66">
        <v>0.19400000000000001</v>
      </c>
      <c r="N66">
        <v>1</v>
      </c>
      <c r="O66">
        <v>68</v>
      </c>
      <c r="P66">
        <v>69</v>
      </c>
    </row>
    <row r="67" spans="1:16" x14ac:dyDescent="0.35">
      <c r="A67">
        <v>676</v>
      </c>
      <c r="B67" s="1">
        <v>40574</v>
      </c>
      <c r="C67">
        <v>1</v>
      </c>
      <c r="D67">
        <v>0</v>
      </c>
      <c r="E67">
        <v>1</v>
      </c>
      <c r="F67">
        <v>11</v>
      </c>
      <c r="G67" t="b">
        <v>0</v>
      </c>
      <c r="H67">
        <v>1</v>
      </c>
      <c r="I67">
        <v>2</v>
      </c>
      <c r="J67">
        <v>0.16</v>
      </c>
      <c r="K67">
        <v>0.1515</v>
      </c>
      <c r="L67">
        <v>0.59</v>
      </c>
      <c r="M67">
        <v>0.19400000000000001</v>
      </c>
      <c r="N67">
        <v>2</v>
      </c>
      <c r="O67">
        <v>46</v>
      </c>
      <c r="P67">
        <v>48</v>
      </c>
    </row>
    <row r="68" spans="1:16" x14ac:dyDescent="0.35">
      <c r="A68">
        <v>677</v>
      </c>
      <c r="B68" s="1">
        <v>40574</v>
      </c>
      <c r="C68">
        <v>1</v>
      </c>
      <c r="D68">
        <v>0</v>
      </c>
      <c r="E68">
        <v>1</v>
      </c>
      <c r="F68">
        <v>12</v>
      </c>
      <c r="G68" t="b">
        <v>0</v>
      </c>
      <c r="H68">
        <v>1</v>
      </c>
      <c r="I68">
        <v>2</v>
      </c>
      <c r="J68">
        <v>0.18</v>
      </c>
      <c r="K68">
        <v>0.21210000000000001</v>
      </c>
      <c r="L68">
        <v>0.55000000000000004</v>
      </c>
      <c r="M68">
        <v>0.1045</v>
      </c>
      <c r="N68">
        <v>6</v>
      </c>
      <c r="O68">
        <v>62</v>
      </c>
      <c r="P68">
        <v>68</v>
      </c>
    </row>
    <row r="69" spans="1:16" x14ac:dyDescent="0.35">
      <c r="A69">
        <v>678</v>
      </c>
      <c r="B69" s="1">
        <v>40574</v>
      </c>
      <c r="C69">
        <v>1</v>
      </c>
      <c r="D69">
        <v>0</v>
      </c>
      <c r="E69">
        <v>1</v>
      </c>
      <c r="F69">
        <v>13</v>
      </c>
      <c r="G69" t="b">
        <v>0</v>
      </c>
      <c r="H69">
        <v>1</v>
      </c>
      <c r="I69">
        <v>2</v>
      </c>
      <c r="J69">
        <v>0.16</v>
      </c>
      <c r="K69">
        <v>0.2273</v>
      </c>
      <c r="L69">
        <v>0.59</v>
      </c>
      <c r="M69">
        <v>0</v>
      </c>
      <c r="N69">
        <v>2</v>
      </c>
      <c r="O69">
        <v>52</v>
      </c>
      <c r="P69">
        <v>54</v>
      </c>
    </row>
    <row r="70" spans="1:16" x14ac:dyDescent="0.35">
      <c r="A70">
        <v>679</v>
      </c>
      <c r="B70" s="1">
        <v>40574</v>
      </c>
      <c r="C70">
        <v>1</v>
      </c>
      <c r="D70">
        <v>0</v>
      </c>
      <c r="E70">
        <v>1</v>
      </c>
      <c r="F70">
        <v>14</v>
      </c>
      <c r="G70" t="b">
        <v>0</v>
      </c>
      <c r="H70">
        <v>1</v>
      </c>
      <c r="I70">
        <v>2</v>
      </c>
      <c r="J70">
        <v>0.18</v>
      </c>
      <c r="K70">
        <v>0.19700000000000001</v>
      </c>
      <c r="L70">
        <v>0.55000000000000004</v>
      </c>
      <c r="M70">
        <v>0.1343</v>
      </c>
      <c r="N70">
        <v>1</v>
      </c>
      <c r="O70">
        <v>85</v>
      </c>
      <c r="P70">
        <v>86</v>
      </c>
    </row>
    <row r="71" spans="1:16" x14ac:dyDescent="0.35">
      <c r="A71">
        <v>680</v>
      </c>
      <c r="B71" s="1">
        <v>40574</v>
      </c>
      <c r="C71">
        <v>1</v>
      </c>
      <c r="D71">
        <v>0</v>
      </c>
      <c r="E71">
        <v>1</v>
      </c>
      <c r="F71">
        <v>15</v>
      </c>
      <c r="G71" t="b">
        <v>0</v>
      </c>
      <c r="H71">
        <v>1</v>
      </c>
      <c r="I71">
        <v>2</v>
      </c>
      <c r="J71">
        <v>0.16</v>
      </c>
      <c r="K71">
        <v>0.18179999999999999</v>
      </c>
      <c r="L71">
        <v>0.59</v>
      </c>
      <c r="M71">
        <v>0.1343</v>
      </c>
      <c r="N71">
        <v>3</v>
      </c>
      <c r="O71">
        <v>41</v>
      </c>
      <c r="P71">
        <v>44</v>
      </c>
    </row>
    <row r="72" spans="1:16" x14ac:dyDescent="0.35">
      <c r="A72">
        <v>681</v>
      </c>
      <c r="B72" s="1">
        <v>40574</v>
      </c>
      <c r="C72">
        <v>1</v>
      </c>
      <c r="D72">
        <v>0</v>
      </c>
      <c r="E72">
        <v>1</v>
      </c>
      <c r="F72">
        <v>16</v>
      </c>
      <c r="G72" t="b">
        <v>0</v>
      </c>
      <c r="H72">
        <v>1</v>
      </c>
      <c r="I72">
        <v>2</v>
      </c>
      <c r="J72">
        <v>0.16</v>
      </c>
      <c r="K72">
        <v>0.18179999999999999</v>
      </c>
      <c r="L72">
        <v>0.56000000000000005</v>
      </c>
      <c r="M72">
        <v>0.19400000000000001</v>
      </c>
      <c r="N72">
        <v>3</v>
      </c>
      <c r="O72">
        <v>83</v>
      </c>
      <c r="P72">
        <v>86</v>
      </c>
    </row>
    <row r="73" spans="1:16" x14ac:dyDescent="0.35">
      <c r="A73">
        <v>682</v>
      </c>
      <c r="B73" s="1">
        <v>40574</v>
      </c>
      <c r="C73">
        <v>1</v>
      </c>
      <c r="D73">
        <v>0</v>
      </c>
      <c r="E73">
        <v>1</v>
      </c>
      <c r="F73">
        <v>17</v>
      </c>
      <c r="G73" t="b">
        <v>0</v>
      </c>
      <c r="H73">
        <v>1</v>
      </c>
      <c r="I73">
        <v>2</v>
      </c>
      <c r="J73">
        <v>0.16</v>
      </c>
      <c r="K73">
        <v>0.1515</v>
      </c>
      <c r="L73">
        <v>0.59</v>
      </c>
      <c r="M73">
        <v>0.19400000000000001</v>
      </c>
      <c r="N73">
        <v>6</v>
      </c>
      <c r="O73">
        <v>155</v>
      </c>
      <c r="P73">
        <v>161</v>
      </c>
    </row>
    <row r="74" spans="1:16" x14ac:dyDescent="0.35">
      <c r="A74">
        <v>683</v>
      </c>
      <c r="B74" s="1">
        <v>40574</v>
      </c>
      <c r="C74">
        <v>1</v>
      </c>
      <c r="D74">
        <v>0</v>
      </c>
      <c r="E74">
        <v>1</v>
      </c>
      <c r="F74">
        <v>18</v>
      </c>
      <c r="G74" t="b">
        <v>0</v>
      </c>
      <c r="H74">
        <v>1</v>
      </c>
      <c r="I74">
        <v>2</v>
      </c>
      <c r="J74">
        <v>0.16</v>
      </c>
      <c r="K74">
        <v>0.1515</v>
      </c>
      <c r="L74">
        <v>0.55000000000000004</v>
      </c>
      <c r="M74">
        <v>0.22389999999999999</v>
      </c>
      <c r="N74">
        <v>3</v>
      </c>
      <c r="O74">
        <v>153</v>
      </c>
      <c r="P74">
        <v>156</v>
      </c>
    </row>
    <row r="75" spans="1:16" x14ac:dyDescent="0.35">
      <c r="A75">
        <v>684</v>
      </c>
      <c r="B75" s="1">
        <v>40574</v>
      </c>
      <c r="C75">
        <v>1</v>
      </c>
      <c r="D75">
        <v>0</v>
      </c>
      <c r="E75">
        <v>1</v>
      </c>
      <c r="F75">
        <v>19</v>
      </c>
      <c r="G75" t="b">
        <v>0</v>
      </c>
      <c r="H75">
        <v>1</v>
      </c>
      <c r="I75">
        <v>1</v>
      </c>
      <c r="J75">
        <v>0.3</v>
      </c>
      <c r="K75">
        <v>0.31819999999999998</v>
      </c>
      <c r="L75">
        <v>0.61</v>
      </c>
      <c r="M75">
        <v>0.1045</v>
      </c>
      <c r="N75">
        <v>3</v>
      </c>
      <c r="O75">
        <v>108</v>
      </c>
      <c r="P75">
        <v>111</v>
      </c>
    </row>
    <row r="76" spans="1:16" x14ac:dyDescent="0.35">
      <c r="A76">
        <v>685</v>
      </c>
      <c r="B76" s="1">
        <v>40574</v>
      </c>
      <c r="C76">
        <v>1</v>
      </c>
      <c r="D76">
        <v>0</v>
      </c>
      <c r="E76">
        <v>1</v>
      </c>
      <c r="F76">
        <v>20</v>
      </c>
      <c r="G76" t="b">
        <v>0</v>
      </c>
      <c r="H76">
        <v>1</v>
      </c>
      <c r="I76">
        <v>3</v>
      </c>
      <c r="J76">
        <v>0.16</v>
      </c>
      <c r="K76">
        <v>0.16669999999999999</v>
      </c>
      <c r="L76">
        <v>0.59</v>
      </c>
      <c r="M76">
        <v>0.16420000000000001</v>
      </c>
      <c r="N76">
        <v>0</v>
      </c>
      <c r="O76">
        <v>78</v>
      </c>
      <c r="P76">
        <v>78</v>
      </c>
    </row>
    <row r="77" spans="1:16" x14ac:dyDescent="0.35">
      <c r="A77">
        <v>686</v>
      </c>
      <c r="B77" s="1">
        <v>40574</v>
      </c>
      <c r="C77">
        <v>1</v>
      </c>
      <c r="D77">
        <v>0</v>
      </c>
      <c r="E77">
        <v>1</v>
      </c>
      <c r="F77">
        <v>21</v>
      </c>
      <c r="G77" t="b">
        <v>0</v>
      </c>
      <c r="H77">
        <v>1</v>
      </c>
      <c r="I77">
        <v>3</v>
      </c>
      <c r="J77">
        <v>0.16</v>
      </c>
      <c r="K77">
        <v>0.19700000000000001</v>
      </c>
      <c r="L77">
        <v>0.59</v>
      </c>
      <c r="M77">
        <v>8.9599999999999999E-2</v>
      </c>
      <c r="N77">
        <v>3</v>
      </c>
      <c r="O77">
        <v>53</v>
      </c>
      <c r="P77">
        <v>56</v>
      </c>
    </row>
    <row r="78" spans="1:16" x14ac:dyDescent="0.35">
      <c r="A78">
        <v>687</v>
      </c>
      <c r="B78" s="1">
        <v>40574</v>
      </c>
      <c r="C78">
        <v>1</v>
      </c>
      <c r="D78">
        <v>0</v>
      </c>
      <c r="E78">
        <v>1</v>
      </c>
      <c r="F78">
        <v>22</v>
      </c>
      <c r="G78" t="b">
        <v>0</v>
      </c>
      <c r="H78">
        <v>1</v>
      </c>
      <c r="I78">
        <v>2</v>
      </c>
      <c r="J78">
        <v>0.16</v>
      </c>
      <c r="K78">
        <v>0.18179999999999999</v>
      </c>
      <c r="L78">
        <v>0.59</v>
      </c>
      <c r="M78">
        <v>0.1045</v>
      </c>
      <c r="N78">
        <v>0</v>
      </c>
      <c r="O78">
        <v>34</v>
      </c>
      <c r="P78">
        <v>34</v>
      </c>
    </row>
    <row r="79" spans="1:16" x14ac:dyDescent="0.35">
      <c r="A79">
        <v>688</v>
      </c>
      <c r="B79" s="1">
        <v>40574</v>
      </c>
      <c r="C79">
        <v>1</v>
      </c>
      <c r="D79">
        <v>0</v>
      </c>
      <c r="E79">
        <v>1</v>
      </c>
      <c r="F79">
        <v>23</v>
      </c>
      <c r="G79" t="b">
        <v>0</v>
      </c>
      <c r="H79">
        <v>1</v>
      </c>
      <c r="I79">
        <v>2</v>
      </c>
      <c r="J79">
        <v>0.16</v>
      </c>
      <c r="K79">
        <v>0.19700000000000001</v>
      </c>
      <c r="L79">
        <v>0.64</v>
      </c>
      <c r="M79">
        <v>8.9599999999999999E-2</v>
      </c>
      <c r="N79">
        <v>2</v>
      </c>
      <c r="O79">
        <v>15</v>
      </c>
      <c r="P79">
        <v>17</v>
      </c>
    </row>
    <row r="80" spans="1:16" x14ac:dyDescent="0.35">
      <c r="A80">
        <v>689</v>
      </c>
      <c r="B80" s="1">
        <v>40575</v>
      </c>
      <c r="C80">
        <v>1</v>
      </c>
      <c r="D80">
        <v>0</v>
      </c>
      <c r="E80">
        <v>2</v>
      </c>
      <c r="F80">
        <v>0</v>
      </c>
      <c r="G80" t="b">
        <v>0</v>
      </c>
      <c r="H80">
        <v>2</v>
      </c>
      <c r="I80">
        <v>2</v>
      </c>
      <c r="J80">
        <v>0.16</v>
      </c>
      <c r="K80">
        <v>0.18179999999999999</v>
      </c>
      <c r="L80">
        <v>0.64</v>
      </c>
      <c r="M80">
        <v>0.1045</v>
      </c>
      <c r="N80">
        <v>2</v>
      </c>
      <c r="O80">
        <v>6</v>
      </c>
      <c r="P80">
        <v>8</v>
      </c>
    </row>
    <row r="81" spans="1:16" x14ac:dyDescent="0.35">
      <c r="A81">
        <v>690</v>
      </c>
      <c r="B81" s="1">
        <v>40575</v>
      </c>
      <c r="C81">
        <v>1</v>
      </c>
      <c r="D81">
        <v>0</v>
      </c>
      <c r="E81">
        <v>2</v>
      </c>
      <c r="F81">
        <v>1</v>
      </c>
      <c r="G81" t="b">
        <v>0</v>
      </c>
      <c r="H81">
        <v>2</v>
      </c>
      <c r="I81">
        <v>2</v>
      </c>
      <c r="J81">
        <v>0.16</v>
      </c>
      <c r="K81">
        <v>0.18179999999999999</v>
      </c>
      <c r="L81">
        <v>0.69</v>
      </c>
      <c r="M81">
        <v>0.1045</v>
      </c>
      <c r="N81">
        <v>0</v>
      </c>
      <c r="O81">
        <v>3</v>
      </c>
      <c r="P81">
        <v>3</v>
      </c>
    </row>
    <row r="82" spans="1:16" x14ac:dyDescent="0.35">
      <c r="A82">
        <v>691</v>
      </c>
      <c r="B82" s="1">
        <v>40575</v>
      </c>
      <c r="C82">
        <v>1</v>
      </c>
      <c r="D82">
        <v>0</v>
      </c>
      <c r="E82">
        <v>2</v>
      </c>
      <c r="F82">
        <v>2</v>
      </c>
      <c r="G82" t="b">
        <v>0</v>
      </c>
      <c r="H82">
        <v>2</v>
      </c>
      <c r="I82">
        <v>2</v>
      </c>
      <c r="J82">
        <v>0.16</v>
      </c>
      <c r="K82">
        <v>0.2273</v>
      </c>
      <c r="L82">
        <v>0.69</v>
      </c>
      <c r="M82">
        <v>0</v>
      </c>
      <c r="N82">
        <v>0</v>
      </c>
      <c r="O82">
        <v>2</v>
      </c>
      <c r="P82">
        <v>2</v>
      </c>
    </row>
    <row r="83" spans="1:16" x14ac:dyDescent="0.35">
      <c r="A83">
        <v>692</v>
      </c>
      <c r="B83" s="1">
        <v>40575</v>
      </c>
      <c r="C83">
        <v>1</v>
      </c>
      <c r="D83">
        <v>0</v>
      </c>
      <c r="E83">
        <v>2</v>
      </c>
      <c r="F83">
        <v>3</v>
      </c>
      <c r="G83" t="b">
        <v>0</v>
      </c>
      <c r="H83">
        <v>2</v>
      </c>
      <c r="I83">
        <v>2</v>
      </c>
      <c r="J83">
        <v>0.16</v>
      </c>
      <c r="K83">
        <v>0.2273</v>
      </c>
      <c r="L83">
        <v>0.69</v>
      </c>
      <c r="M83">
        <v>0</v>
      </c>
      <c r="N83">
        <v>0</v>
      </c>
      <c r="O83">
        <v>2</v>
      </c>
      <c r="P83">
        <v>2</v>
      </c>
    </row>
    <row r="84" spans="1:16" x14ac:dyDescent="0.35">
      <c r="A84">
        <v>693</v>
      </c>
      <c r="B84" s="1">
        <v>40575</v>
      </c>
      <c r="C84">
        <v>1</v>
      </c>
      <c r="D84">
        <v>0</v>
      </c>
      <c r="E84">
        <v>2</v>
      </c>
      <c r="F84">
        <v>5</v>
      </c>
      <c r="G84" t="b">
        <v>0</v>
      </c>
      <c r="H84">
        <v>2</v>
      </c>
      <c r="I84">
        <v>3</v>
      </c>
      <c r="J84">
        <v>0.14000000000000001</v>
      </c>
      <c r="K84">
        <v>0.21210000000000001</v>
      </c>
      <c r="L84">
        <v>0.93</v>
      </c>
      <c r="M84">
        <v>0</v>
      </c>
      <c r="N84">
        <v>0</v>
      </c>
      <c r="O84">
        <v>3</v>
      </c>
      <c r="P84">
        <v>3</v>
      </c>
    </row>
    <row r="85" spans="1:16" x14ac:dyDescent="0.35">
      <c r="A85">
        <v>694</v>
      </c>
      <c r="B85" s="1">
        <v>40575</v>
      </c>
      <c r="C85">
        <v>1</v>
      </c>
      <c r="D85">
        <v>0</v>
      </c>
      <c r="E85">
        <v>2</v>
      </c>
      <c r="F85">
        <v>6</v>
      </c>
      <c r="G85" t="b">
        <v>0</v>
      </c>
      <c r="H85">
        <v>2</v>
      </c>
      <c r="I85">
        <v>3</v>
      </c>
      <c r="J85">
        <v>0.14000000000000001</v>
      </c>
      <c r="K85">
        <v>0.21210000000000001</v>
      </c>
      <c r="L85">
        <v>0.93</v>
      </c>
      <c r="M85">
        <v>0</v>
      </c>
      <c r="N85">
        <v>0</v>
      </c>
      <c r="O85">
        <v>22</v>
      </c>
      <c r="P85">
        <v>22</v>
      </c>
    </row>
    <row r="86" spans="1:16" x14ac:dyDescent="0.35">
      <c r="A86">
        <v>695</v>
      </c>
      <c r="B86" s="1">
        <v>40575</v>
      </c>
      <c r="C86">
        <v>1</v>
      </c>
      <c r="D86">
        <v>0</v>
      </c>
      <c r="E86">
        <v>2</v>
      </c>
      <c r="F86">
        <v>7</v>
      </c>
      <c r="G86" t="b">
        <v>0</v>
      </c>
      <c r="H86">
        <v>2</v>
      </c>
      <c r="I86">
        <v>3</v>
      </c>
      <c r="J86">
        <v>0.16</v>
      </c>
      <c r="K86">
        <v>0.2273</v>
      </c>
      <c r="L86">
        <v>0.93</v>
      </c>
      <c r="M86">
        <v>0</v>
      </c>
      <c r="N86">
        <v>0</v>
      </c>
      <c r="O86">
        <v>52</v>
      </c>
      <c r="P86">
        <v>52</v>
      </c>
    </row>
    <row r="87" spans="1:16" x14ac:dyDescent="0.35">
      <c r="A87">
        <v>696</v>
      </c>
      <c r="B87" s="1">
        <v>40575</v>
      </c>
      <c r="C87">
        <v>1</v>
      </c>
      <c r="D87">
        <v>0</v>
      </c>
      <c r="E87">
        <v>2</v>
      </c>
      <c r="F87">
        <v>8</v>
      </c>
      <c r="G87" t="b">
        <v>0</v>
      </c>
      <c r="H87">
        <v>2</v>
      </c>
      <c r="I87">
        <v>3</v>
      </c>
      <c r="J87">
        <v>0.16</v>
      </c>
      <c r="K87">
        <v>0.2273</v>
      </c>
      <c r="L87">
        <v>0.93</v>
      </c>
      <c r="M87">
        <v>0</v>
      </c>
      <c r="N87">
        <v>3</v>
      </c>
      <c r="O87">
        <v>132</v>
      </c>
      <c r="P87">
        <v>135</v>
      </c>
    </row>
    <row r="88" spans="1:16" x14ac:dyDescent="0.35">
      <c r="A88">
        <v>697</v>
      </c>
      <c r="B88" s="1">
        <v>40575</v>
      </c>
      <c r="C88">
        <v>1</v>
      </c>
      <c r="D88">
        <v>0</v>
      </c>
      <c r="E88">
        <v>2</v>
      </c>
      <c r="F88">
        <v>9</v>
      </c>
      <c r="G88" t="b">
        <v>0</v>
      </c>
      <c r="H88">
        <v>2</v>
      </c>
      <c r="I88">
        <v>2</v>
      </c>
      <c r="J88">
        <v>0.16</v>
      </c>
      <c r="K88">
        <v>0.2273</v>
      </c>
      <c r="L88">
        <v>0.93</v>
      </c>
      <c r="M88">
        <v>0</v>
      </c>
      <c r="N88">
        <v>2</v>
      </c>
      <c r="O88">
        <v>114</v>
      </c>
      <c r="P88">
        <v>116</v>
      </c>
    </row>
    <row r="89" spans="1:16" x14ac:dyDescent="0.35">
      <c r="A89">
        <v>698</v>
      </c>
      <c r="B89" s="1">
        <v>40575</v>
      </c>
      <c r="C89">
        <v>1</v>
      </c>
      <c r="D89">
        <v>0</v>
      </c>
      <c r="E89">
        <v>2</v>
      </c>
      <c r="F89">
        <v>10</v>
      </c>
      <c r="G89" t="b">
        <v>0</v>
      </c>
      <c r="H89">
        <v>2</v>
      </c>
      <c r="I89">
        <v>2</v>
      </c>
      <c r="J89">
        <v>0.16</v>
      </c>
      <c r="K89">
        <v>0.2273</v>
      </c>
      <c r="L89">
        <v>0.93</v>
      </c>
      <c r="M89">
        <v>0</v>
      </c>
      <c r="N89">
        <v>0</v>
      </c>
      <c r="O89">
        <v>47</v>
      </c>
      <c r="P89">
        <v>47</v>
      </c>
    </row>
    <row r="90" spans="1:16" x14ac:dyDescent="0.35">
      <c r="A90">
        <v>699</v>
      </c>
      <c r="B90" s="1">
        <v>40575</v>
      </c>
      <c r="C90">
        <v>1</v>
      </c>
      <c r="D90">
        <v>0</v>
      </c>
      <c r="E90">
        <v>2</v>
      </c>
      <c r="F90">
        <v>11</v>
      </c>
      <c r="G90" t="b">
        <v>0</v>
      </c>
      <c r="H90">
        <v>2</v>
      </c>
      <c r="I90">
        <v>2</v>
      </c>
      <c r="J90">
        <v>0.18</v>
      </c>
      <c r="K90">
        <v>0.2424</v>
      </c>
      <c r="L90">
        <v>0.86</v>
      </c>
      <c r="M90">
        <v>0</v>
      </c>
      <c r="N90">
        <v>2</v>
      </c>
      <c r="O90">
        <v>49</v>
      </c>
      <c r="P90">
        <v>51</v>
      </c>
    </row>
    <row r="91" spans="1:16" x14ac:dyDescent="0.35">
      <c r="A91">
        <v>700</v>
      </c>
      <c r="B91" s="1">
        <v>40575</v>
      </c>
      <c r="C91">
        <v>1</v>
      </c>
      <c r="D91">
        <v>0</v>
      </c>
      <c r="E91">
        <v>2</v>
      </c>
      <c r="F91">
        <v>12</v>
      </c>
      <c r="G91" t="b">
        <v>0</v>
      </c>
      <c r="H91">
        <v>2</v>
      </c>
      <c r="I91">
        <v>2</v>
      </c>
      <c r="J91">
        <v>0.2</v>
      </c>
      <c r="K91">
        <v>0.2576</v>
      </c>
      <c r="L91">
        <v>0.86</v>
      </c>
      <c r="M91">
        <v>0</v>
      </c>
      <c r="N91">
        <v>2</v>
      </c>
      <c r="O91">
        <v>53</v>
      </c>
      <c r="P91">
        <v>55</v>
      </c>
    </row>
    <row r="92" spans="1:16" x14ac:dyDescent="0.35">
      <c r="A92">
        <v>701</v>
      </c>
      <c r="B92" s="1">
        <v>40575</v>
      </c>
      <c r="C92">
        <v>1</v>
      </c>
      <c r="D92">
        <v>0</v>
      </c>
      <c r="E92">
        <v>2</v>
      </c>
      <c r="F92">
        <v>13</v>
      </c>
      <c r="G92" t="b">
        <v>0</v>
      </c>
      <c r="H92">
        <v>2</v>
      </c>
      <c r="I92">
        <v>2</v>
      </c>
      <c r="J92">
        <v>0.2</v>
      </c>
      <c r="K92">
        <v>0.2576</v>
      </c>
      <c r="L92">
        <v>0.86</v>
      </c>
      <c r="M92">
        <v>0</v>
      </c>
      <c r="N92">
        <v>3</v>
      </c>
      <c r="O92">
        <v>49</v>
      </c>
      <c r="P92">
        <v>52</v>
      </c>
    </row>
    <row r="93" spans="1:16" x14ac:dyDescent="0.35">
      <c r="A93">
        <v>702</v>
      </c>
      <c r="B93" s="1">
        <v>40575</v>
      </c>
      <c r="C93">
        <v>1</v>
      </c>
      <c r="D93">
        <v>0</v>
      </c>
      <c r="E93">
        <v>2</v>
      </c>
      <c r="F93">
        <v>14</v>
      </c>
      <c r="G93" t="b">
        <v>0</v>
      </c>
      <c r="H93">
        <v>2</v>
      </c>
      <c r="I93">
        <v>2</v>
      </c>
      <c r="J93">
        <v>0.22</v>
      </c>
      <c r="K93">
        <v>0.2576</v>
      </c>
      <c r="L93">
        <v>0.8</v>
      </c>
      <c r="M93">
        <v>8.9599999999999999E-2</v>
      </c>
      <c r="N93">
        <v>5</v>
      </c>
      <c r="O93">
        <v>49</v>
      </c>
      <c r="P93">
        <v>54</v>
      </c>
    </row>
    <row r="94" spans="1:16" x14ac:dyDescent="0.35">
      <c r="A94">
        <v>703</v>
      </c>
      <c r="B94" s="1">
        <v>40575</v>
      </c>
      <c r="C94">
        <v>1</v>
      </c>
      <c r="D94">
        <v>0</v>
      </c>
      <c r="E94">
        <v>2</v>
      </c>
      <c r="F94">
        <v>15</v>
      </c>
      <c r="G94" t="b">
        <v>0</v>
      </c>
      <c r="H94">
        <v>2</v>
      </c>
      <c r="I94">
        <v>2</v>
      </c>
      <c r="J94">
        <v>0.24</v>
      </c>
      <c r="K94">
        <v>0.28789999999999999</v>
      </c>
      <c r="L94">
        <v>0.75</v>
      </c>
      <c r="M94">
        <v>0</v>
      </c>
      <c r="N94">
        <v>7</v>
      </c>
      <c r="O94">
        <v>45</v>
      </c>
      <c r="P94">
        <v>52</v>
      </c>
    </row>
    <row r="95" spans="1:16" x14ac:dyDescent="0.35">
      <c r="A95">
        <v>704</v>
      </c>
      <c r="B95" s="1">
        <v>40575</v>
      </c>
      <c r="C95">
        <v>1</v>
      </c>
      <c r="D95">
        <v>0</v>
      </c>
      <c r="E95">
        <v>2</v>
      </c>
      <c r="F95">
        <v>16</v>
      </c>
      <c r="G95" t="b">
        <v>0</v>
      </c>
      <c r="H95">
        <v>2</v>
      </c>
      <c r="I95">
        <v>2</v>
      </c>
      <c r="J95">
        <v>0.24</v>
      </c>
      <c r="K95">
        <v>0.2424</v>
      </c>
      <c r="L95">
        <v>0.75</v>
      </c>
      <c r="M95">
        <v>0.1343</v>
      </c>
      <c r="N95">
        <v>3</v>
      </c>
      <c r="O95">
        <v>61</v>
      </c>
      <c r="P95">
        <v>64</v>
      </c>
    </row>
    <row r="96" spans="1:16" x14ac:dyDescent="0.35">
      <c r="A96">
        <v>705</v>
      </c>
      <c r="B96" s="1">
        <v>40575</v>
      </c>
      <c r="C96">
        <v>1</v>
      </c>
      <c r="D96">
        <v>0</v>
      </c>
      <c r="E96">
        <v>2</v>
      </c>
      <c r="F96">
        <v>17</v>
      </c>
      <c r="G96" t="b">
        <v>0</v>
      </c>
      <c r="H96">
        <v>2</v>
      </c>
      <c r="I96">
        <v>2</v>
      </c>
      <c r="J96">
        <v>0.24</v>
      </c>
      <c r="K96">
        <v>0.28789999999999999</v>
      </c>
      <c r="L96">
        <v>0.75</v>
      </c>
      <c r="M96">
        <v>0</v>
      </c>
      <c r="N96">
        <v>4</v>
      </c>
      <c r="O96">
        <v>172</v>
      </c>
      <c r="P96">
        <v>176</v>
      </c>
    </row>
    <row r="97" spans="1:16" x14ac:dyDescent="0.35">
      <c r="A97">
        <v>706</v>
      </c>
      <c r="B97" s="1">
        <v>40575</v>
      </c>
      <c r="C97">
        <v>1</v>
      </c>
      <c r="D97">
        <v>0</v>
      </c>
      <c r="E97">
        <v>2</v>
      </c>
      <c r="F97">
        <v>18</v>
      </c>
      <c r="G97" t="b">
        <v>0</v>
      </c>
      <c r="H97">
        <v>2</v>
      </c>
      <c r="I97">
        <v>2</v>
      </c>
      <c r="J97">
        <v>0.24</v>
      </c>
      <c r="K97">
        <v>0.2576</v>
      </c>
      <c r="L97">
        <v>0.81</v>
      </c>
      <c r="M97">
        <v>0.1045</v>
      </c>
      <c r="N97">
        <v>3</v>
      </c>
      <c r="O97">
        <v>165</v>
      </c>
      <c r="P97">
        <v>168</v>
      </c>
    </row>
    <row r="98" spans="1:16" x14ac:dyDescent="0.35">
      <c r="A98">
        <v>707</v>
      </c>
      <c r="B98" s="1">
        <v>40575</v>
      </c>
      <c r="C98">
        <v>1</v>
      </c>
      <c r="D98">
        <v>0</v>
      </c>
      <c r="E98">
        <v>2</v>
      </c>
      <c r="F98">
        <v>19</v>
      </c>
      <c r="G98" t="b">
        <v>0</v>
      </c>
      <c r="H98">
        <v>2</v>
      </c>
      <c r="I98">
        <v>2</v>
      </c>
      <c r="J98">
        <v>0.24</v>
      </c>
      <c r="K98">
        <v>0.2424</v>
      </c>
      <c r="L98">
        <v>0.81</v>
      </c>
      <c r="M98">
        <v>0.1343</v>
      </c>
      <c r="N98">
        <v>3</v>
      </c>
      <c r="O98">
        <v>105</v>
      </c>
      <c r="P98">
        <v>108</v>
      </c>
    </row>
    <row r="99" spans="1:16" x14ac:dyDescent="0.35">
      <c r="A99">
        <v>708</v>
      </c>
      <c r="B99" s="1">
        <v>40575</v>
      </c>
      <c r="C99">
        <v>1</v>
      </c>
      <c r="D99">
        <v>0</v>
      </c>
      <c r="E99">
        <v>2</v>
      </c>
      <c r="F99">
        <v>20</v>
      </c>
      <c r="G99" t="b">
        <v>0</v>
      </c>
      <c r="H99">
        <v>2</v>
      </c>
      <c r="I99">
        <v>2</v>
      </c>
      <c r="J99">
        <v>0.22</v>
      </c>
      <c r="K99">
        <v>0.2273</v>
      </c>
      <c r="L99">
        <v>0.87</v>
      </c>
      <c r="M99">
        <v>0.1343</v>
      </c>
      <c r="N99">
        <v>5</v>
      </c>
      <c r="O99">
        <v>69</v>
      </c>
      <c r="P99">
        <v>74</v>
      </c>
    </row>
    <row r="100" spans="1:16" x14ac:dyDescent="0.35">
      <c r="A100">
        <v>709</v>
      </c>
      <c r="B100" s="1">
        <v>40575</v>
      </c>
      <c r="C100">
        <v>1</v>
      </c>
      <c r="D100">
        <v>0</v>
      </c>
      <c r="E100">
        <v>2</v>
      </c>
      <c r="F100">
        <v>21</v>
      </c>
      <c r="G100" t="b">
        <v>0</v>
      </c>
      <c r="H100">
        <v>2</v>
      </c>
      <c r="I100">
        <v>2</v>
      </c>
      <c r="J100">
        <v>0.22</v>
      </c>
      <c r="K100">
        <v>0.2273</v>
      </c>
      <c r="L100">
        <v>0.87</v>
      </c>
      <c r="M100">
        <v>0.1343</v>
      </c>
      <c r="N100">
        <v>0</v>
      </c>
      <c r="O100">
        <v>64</v>
      </c>
      <c r="P100">
        <v>64</v>
      </c>
    </row>
    <row r="101" spans="1:16" x14ac:dyDescent="0.35">
      <c r="A101">
        <v>710</v>
      </c>
      <c r="B101" s="1">
        <v>40575</v>
      </c>
      <c r="C101">
        <v>1</v>
      </c>
      <c r="D101">
        <v>0</v>
      </c>
      <c r="E101">
        <v>2</v>
      </c>
      <c r="F101">
        <v>22</v>
      </c>
      <c r="G101" t="b">
        <v>0</v>
      </c>
      <c r="H101">
        <v>2</v>
      </c>
      <c r="I101">
        <v>2</v>
      </c>
      <c r="J101">
        <v>0.22</v>
      </c>
      <c r="K101">
        <v>0.2576</v>
      </c>
      <c r="L101">
        <v>0.87</v>
      </c>
      <c r="M101">
        <v>8.9599999999999999E-2</v>
      </c>
      <c r="N101">
        <v>2</v>
      </c>
      <c r="O101">
        <v>34</v>
      </c>
      <c r="P101">
        <v>36</v>
      </c>
    </row>
    <row r="102" spans="1:16" x14ac:dyDescent="0.35">
      <c r="A102">
        <v>711</v>
      </c>
      <c r="B102" s="1">
        <v>40575</v>
      </c>
      <c r="C102">
        <v>1</v>
      </c>
      <c r="D102">
        <v>0</v>
      </c>
      <c r="E102">
        <v>2</v>
      </c>
      <c r="F102">
        <v>23</v>
      </c>
      <c r="G102" t="b">
        <v>0</v>
      </c>
      <c r="H102">
        <v>2</v>
      </c>
      <c r="I102">
        <v>3</v>
      </c>
      <c r="J102">
        <v>0.2</v>
      </c>
      <c r="K102">
        <v>0.19700000000000001</v>
      </c>
      <c r="L102">
        <v>0.93</v>
      </c>
      <c r="M102">
        <v>0.19400000000000001</v>
      </c>
      <c r="N102">
        <v>1</v>
      </c>
      <c r="O102">
        <v>15</v>
      </c>
      <c r="P102">
        <v>16</v>
      </c>
    </row>
    <row r="103" spans="1:16" x14ac:dyDescent="0.35">
      <c r="A103">
        <v>712</v>
      </c>
      <c r="B103" s="1">
        <v>40576</v>
      </c>
      <c r="C103">
        <v>1</v>
      </c>
      <c r="D103">
        <v>0</v>
      </c>
      <c r="E103">
        <v>2</v>
      </c>
      <c r="F103">
        <v>0</v>
      </c>
      <c r="G103" t="b">
        <v>0</v>
      </c>
      <c r="H103">
        <v>3</v>
      </c>
      <c r="I103">
        <v>3</v>
      </c>
      <c r="J103">
        <v>0.22</v>
      </c>
      <c r="K103">
        <v>0.2424</v>
      </c>
      <c r="L103">
        <v>0.93</v>
      </c>
      <c r="M103">
        <v>0.1045</v>
      </c>
      <c r="N103">
        <v>0</v>
      </c>
      <c r="O103">
        <v>2</v>
      </c>
      <c r="P103">
        <v>2</v>
      </c>
    </row>
    <row r="104" spans="1:16" x14ac:dyDescent="0.35">
      <c r="A104">
        <v>713</v>
      </c>
      <c r="B104" s="1">
        <v>40576</v>
      </c>
      <c r="C104">
        <v>1</v>
      </c>
      <c r="D104">
        <v>0</v>
      </c>
      <c r="E104">
        <v>2</v>
      </c>
      <c r="F104">
        <v>1</v>
      </c>
      <c r="G104" t="b">
        <v>0</v>
      </c>
      <c r="H104">
        <v>3</v>
      </c>
      <c r="I104">
        <v>3</v>
      </c>
      <c r="J104">
        <v>0.22</v>
      </c>
      <c r="K104">
        <v>0.2273</v>
      </c>
      <c r="L104">
        <v>0.93</v>
      </c>
      <c r="M104">
        <v>0.19400000000000001</v>
      </c>
      <c r="N104">
        <v>0</v>
      </c>
      <c r="O104">
        <v>3</v>
      </c>
      <c r="P104">
        <v>3</v>
      </c>
    </row>
    <row r="105" spans="1:16" x14ac:dyDescent="0.35">
      <c r="A105">
        <v>714</v>
      </c>
      <c r="B105" s="1">
        <v>40576</v>
      </c>
      <c r="C105">
        <v>1</v>
      </c>
      <c r="D105">
        <v>0</v>
      </c>
      <c r="E105">
        <v>2</v>
      </c>
      <c r="F105">
        <v>2</v>
      </c>
      <c r="G105" t="b">
        <v>0</v>
      </c>
      <c r="H105">
        <v>3</v>
      </c>
      <c r="I105">
        <v>3</v>
      </c>
      <c r="J105">
        <v>0.22</v>
      </c>
      <c r="K105">
        <v>0.2273</v>
      </c>
      <c r="L105">
        <v>0.93</v>
      </c>
      <c r="M105">
        <v>0.1343</v>
      </c>
      <c r="N105">
        <v>4</v>
      </c>
      <c r="O105">
        <v>0</v>
      </c>
      <c r="P105">
        <v>4</v>
      </c>
    </row>
    <row r="106" spans="1:16" x14ac:dyDescent="0.35">
      <c r="A106">
        <v>715</v>
      </c>
      <c r="B106" s="1">
        <v>40576</v>
      </c>
      <c r="C106">
        <v>1</v>
      </c>
      <c r="D106">
        <v>0</v>
      </c>
      <c r="E106">
        <v>2</v>
      </c>
      <c r="F106">
        <v>3</v>
      </c>
      <c r="G106" t="b">
        <v>0</v>
      </c>
      <c r="H106">
        <v>3</v>
      </c>
      <c r="I106">
        <v>3</v>
      </c>
      <c r="J106">
        <v>0.22</v>
      </c>
      <c r="K106">
        <v>0.2273</v>
      </c>
      <c r="L106">
        <v>0.93</v>
      </c>
      <c r="M106">
        <v>0.1343</v>
      </c>
      <c r="N106">
        <v>0</v>
      </c>
      <c r="O106">
        <v>1</v>
      </c>
      <c r="P106">
        <v>1</v>
      </c>
    </row>
    <row r="107" spans="1:16" x14ac:dyDescent="0.35">
      <c r="A107">
        <v>716</v>
      </c>
      <c r="B107" s="1">
        <v>40576</v>
      </c>
      <c r="C107">
        <v>1</v>
      </c>
      <c r="D107">
        <v>0</v>
      </c>
      <c r="E107">
        <v>2</v>
      </c>
      <c r="F107">
        <v>4</v>
      </c>
      <c r="G107" t="b">
        <v>0</v>
      </c>
      <c r="H107">
        <v>3</v>
      </c>
      <c r="I107">
        <v>3</v>
      </c>
      <c r="J107">
        <v>0.22</v>
      </c>
      <c r="K107">
        <v>0.21210000000000001</v>
      </c>
      <c r="L107">
        <v>0.93</v>
      </c>
      <c r="M107">
        <v>0.28360000000000002</v>
      </c>
      <c r="N107">
        <v>0</v>
      </c>
      <c r="O107">
        <v>1</v>
      </c>
      <c r="P107">
        <v>1</v>
      </c>
    </row>
    <row r="108" spans="1:16" x14ac:dyDescent="0.35">
      <c r="A108">
        <v>717</v>
      </c>
      <c r="B108" s="1">
        <v>40576</v>
      </c>
      <c r="C108">
        <v>1</v>
      </c>
      <c r="D108">
        <v>0</v>
      </c>
      <c r="E108">
        <v>2</v>
      </c>
      <c r="F108">
        <v>5</v>
      </c>
      <c r="G108" t="b">
        <v>0</v>
      </c>
      <c r="H108">
        <v>3</v>
      </c>
      <c r="I108">
        <v>3</v>
      </c>
      <c r="J108">
        <v>0.22</v>
      </c>
      <c r="K108">
        <v>0.2424</v>
      </c>
      <c r="L108">
        <v>0.93</v>
      </c>
      <c r="M108">
        <v>0.1045</v>
      </c>
      <c r="N108">
        <v>0</v>
      </c>
      <c r="O108">
        <v>3</v>
      </c>
      <c r="P108">
        <v>3</v>
      </c>
    </row>
    <row r="109" spans="1:16" x14ac:dyDescent="0.35">
      <c r="A109">
        <v>718</v>
      </c>
      <c r="B109" s="1">
        <v>40576</v>
      </c>
      <c r="C109">
        <v>1</v>
      </c>
      <c r="D109">
        <v>0</v>
      </c>
      <c r="E109">
        <v>2</v>
      </c>
      <c r="F109">
        <v>6</v>
      </c>
      <c r="G109" t="b">
        <v>0</v>
      </c>
      <c r="H109">
        <v>3</v>
      </c>
      <c r="I109">
        <v>3</v>
      </c>
      <c r="J109">
        <v>0.22</v>
      </c>
      <c r="K109">
        <v>0.2424</v>
      </c>
      <c r="L109">
        <v>0.93</v>
      </c>
      <c r="M109">
        <v>0.1045</v>
      </c>
      <c r="N109">
        <v>1</v>
      </c>
      <c r="O109">
        <v>17</v>
      </c>
      <c r="P109">
        <v>18</v>
      </c>
    </row>
    <row r="110" spans="1:16" x14ac:dyDescent="0.35">
      <c r="A110">
        <v>719</v>
      </c>
      <c r="B110" s="1">
        <v>40576</v>
      </c>
      <c r="C110">
        <v>1</v>
      </c>
      <c r="D110">
        <v>0</v>
      </c>
      <c r="E110">
        <v>2</v>
      </c>
      <c r="F110">
        <v>7</v>
      </c>
      <c r="G110" t="b">
        <v>0</v>
      </c>
      <c r="H110">
        <v>3</v>
      </c>
      <c r="I110">
        <v>3</v>
      </c>
      <c r="J110">
        <v>0.22</v>
      </c>
      <c r="K110">
        <v>0.21210000000000001</v>
      </c>
      <c r="L110">
        <v>0.93</v>
      </c>
      <c r="M110">
        <v>0.22389999999999999</v>
      </c>
      <c r="N110">
        <v>1</v>
      </c>
      <c r="O110">
        <v>48</v>
      </c>
      <c r="P110">
        <v>49</v>
      </c>
    </row>
    <row r="111" spans="1:16" x14ac:dyDescent="0.35">
      <c r="A111">
        <v>720</v>
      </c>
      <c r="B111" s="1">
        <v>40576</v>
      </c>
      <c r="C111">
        <v>1</v>
      </c>
      <c r="D111">
        <v>0</v>
      </c>
      <c r="E111">
        <v>2</v>
      </c>
      <c r="F111">
        <v>8</v>
      </c>
      <c r="G111" t="b">
        <v>0</v>
      </c>
      <c r="H111">
        <v>3</v>
      </c>
      <c r="I111">
        <v>3</v>
      </c>
      <c r="J111">
        <v>0.22</v>
      </c>
      <c r="K111">
        <v>0.21210000000000001</v>
      </c>
      <c r="L111">
        <v>0.93</v>
      </c>
      <c r="M111">
        <v>0.22389999999999999</v>
      </c>
      <c r="N111">
        <v>1</v>
      </c>
      <c r="O111">
        <v>154</v>
      </c>
      <c r="P111">
        <v>155</v>
      </c>
    </row>
    <row r="112" spans="1:16" x14ac:dyDescent="0.35">
      <c r="A112">
        <v>721</v>
      </c>
      <c r="B112" s="1">
        <v>40576</v>
      </c>
      <c r="C112">
        <v>1</v>
      </c>
      <c r="D112">
        <v>0</v>
      </c>
      <c r="E112">
        <v>2</v>
      </c>
      <c r="F112">
        <v>9</v>
      </c>
      <c r="G112" t="b">
        <v>0</v>
      </c>
      <c r="H112">
        <v>3</v>
      </c>
      <c r="I112">
        <v>2</v>
      </c>
      <c r="J112">
        <v>0.24</v>
      </c>
      <c r="K112">
        <v>0.2576</v>
      </c>
      <c r="L112">
        <v>0.93</v>
      </c>
      <c r="M112">
        <v>8.9599999999999999E-2</v>
      </c>
      <c r="N112">
        <v>4</v>
      </c>
      <c r="O112">
        <v>119</v>
      </c>
      <c r="P112">
        <v>123</v>
      </c>
    </row>
    <row r="113" spans="1:16" x14ac:dyDescent="0.35">
      <c r="A113">
        <v>722</v>
      </c>
      <c r="B113" s="1">
        <v>40576</v>
      </c>
      <c r="C113">
        <v>1</v>
      </c>
      <c r="D113">
        <v>0</v>
      </c>
      <c r="E113">
        <v>2</v>
      </c>
      <c r="F113">
        <v>10</v>
      </c>
      <c r="G113" t="b">
        <v>0</v>
      </c>
      <c r="H113">
        <v>3</v>
      </c>
      <c r="I113">
        <v>2</v>
      </c>
      <c r="J113">
        <v>0.22</v>
      </c>
      <c r="K113">
        <v>0.2727</v>
      </c>
      <c r="L113">
        <v>1</v>
      </c>
      <c r="M113">
        <v>0</v>
      </c>
      <c r="N113">
        <v>2</v>
      </c>
      <c r="O113">
        <v>59</v>
      </c>
      <c r="P113">
        <v>61</v>
      </c>
    </row>
    <row r="114" spans="1:16" x14ac:dyDescent="0.35">
      <c r="A114">
        <v>723</v>
      </c>
      <c r="B114" s="1">
        <v>40576</v>
      </c>
      <c r="C114">
        <v>1</v>
      </c>
      <c r="D114">
        <v>0</v>
      </c>
      <c r="E114">
        <v>2</v>
      </c>
      <c r="F114">
        <v>11</v>
      </c>
      <c r="G114" t="b">
        <v>0</v>
      </c>
      <c r="H114">
        <v>3</v>
      </c>
      <c r="I114">
        <v>2</v>
      </c>
      <c r="J114">
        <v>0.24</v>
      </c>
      <c r="K114">
        <v>0.2273</v>
      </c>
      <c r="L114">
        <v>0.93</v>
      </c>
      <c r="M114">
        <v>0.19400000000000001</v>
      </c>
      <c r="N114">
        <v>5</v>
      </c>
      <c r="O114">
        <v>47</v>
      </c>
      <c r="P114">
        <v>52</v>
      </c>
    </row>
    <row r="115" spans="1:16" x14ac:dyDescent="0.35">
      <c r="A115">
        <v>724</v>
      </c>
      <c r="B115" s="1">
        <v>40576</v>
      </c>
      <c r="C115">
        <v>1</v>
      </c>
      <c r="D115">
        <v>0</v>
      </c>
      <c r="E115">
        <v>2</v>
      </c>
      <c r="F115">
        <v>12</v>
      </c>
      <c r="G115" t="b">
        <v>0</v>
      </c>
      <c r="H115">
        <v>3</v>
      </c>
      <c r="I115">
        <v>2</v>
      </c>
      <c r="J115">
        <v>0.24</v>
      </c>
      <c r="K115">
        <v>0.2273</v>
      </c>
      <c r="L115">
        <v>0.93</v>
      </c>
      <c r="M115">
        <v>0.22389999999999999</v>
      </c>
      <c r="N115">
        <v>3</v>
      </c>
      <c r="O115">
        <v>61</v>
      </c>
      <c r="P115">
        <v>64</v>
      </c>
    </row>
    <row r="116" spans="1:16" x14ac:dyDescent="0.35">
      <c r="A116">
        <v>725</v>
      </c>
      <c r="B116" s="1">
        <v>40576</v>
      </c>
      <c r="C116">
        <v>1</v>
      </c>
      <c r="D116">
        <v>0</v>
      </c>
      <c r="E116">
        <v>2</v>
      </c>
      <c r="F116">
        <v>13</v>
      </c>
      <c r="G116" t="b">
        <v>0</v>
      </c>
      <c r="H116">
        <v>3</v>
      </c>
      <c r="I116">
        <v>1</v>
      </c>
      <c r="J116">
        <v>0.34</v>
      </c>
      <c r="K116">
        <v>0.33329999999999999</v>
      </c>
      <c r="L116">
        <v>0.93</v>
      </c>
      <c r="M116">
        <v>0.16420000000000001</v>
      </c>
      <c r="N116">
        <v>1</v>
      </c>
      <c r="O116">
        <v>74</v>
      </c>
      <c r="P116">
        <v>75</v>
      </c>
    </row>
    <row r="117" spans="1:16" x14ac:dyDescent="0.35">
      <c r="A117">
        <v>726</v>
      </c>
      <c r="B117" s="1">
        <v>40576</v>
      </c>
      <c r="C117">
        <v>1</v>
      </c>
      <c r="D117">
        <v>0</v>
      </c>
      <c r="E117">
        <v>2</v>
      </c>
      <c r="F117">
        <v>14</v>
      </c>
      <c r="G117" t="b">
        <v>0</v>
      </c>
      <c r="H117">
        <v>3</v>
      </c>
      <c r="I117">
        <v>1</v>
      </c>
      <c r="J117">
        <v>0.38</v>
      </c>
      <c r="K117">
        <v>0.39389999999999997</v>
      </c>
      <c r="L117">
        <v>0.82</v>
      </c>
      <c r="M117">
        <v>0.3881</v>
      </c>
      <c r="N117">
        <v>2</v>
      </c>
      <c r="O117">
        <v>61</v>
      </c>
      <c r="P117">
        <v>63</v>
      </c>
    </row>
    <row r="118" spans="1:16" x14ac:dyDescent="0.35">
      <c r="A118">
        <v>727</v>
      </c>
      <c r="B118" s="1">
        <v>40576</v>
      </c>
      <c r="C118">
        <v>1</v>
      </c>
      <c r="D118">
        <v>0</v>
      </c>
      <c r="E118">
        <v>2</v>
      </c>
      <c r="F118">
        <v>15</v>
      </c>
      <c r="G118" t="b">
        <v>0</v>
      </c>
      <c r="H118">
        <v>3</v>
      </c>
      <c r="I118">
        <v>1</v>
      </c>
      <c r="J118">
        <v>0.38</v>
      </c>
      <c r="K118">
        <v>0.39389999999999997</v>
      </c>
      <c r="L118">
        <v>0.76</v>
      </c>
      <c r="M118">
        <v>0.32840000000000003</v>
      </c>
      <c r="N118">
        <v>10</v>
      </c>
      <c r="O118">
        <v>66</v>
      </c>
      <c r="P118">
        <v>76</v>
      </c>
    </row>
    <row r="119" spans="1:16" x14ac:dyDescent="0.35">
      <c r="A119">
        <v>728</v>
      </c>
      <c r="B119" s="1">
        <v>40576</v>
      </c>
      <c r="C119">
        <v>1</v>
      </c>
      <c r="D119">
        <v>0</v>
      </c>
      <c r="E119">
        <v>2</v>
      </c>
      <c r="F119">
        <v>16</v>
      </c>
      <c r="G119" t="b">
        <v>0</v>
      </c>
      <c r="H119">
        <v>3</v>
      </c>
      <c r="I119">
        <v>1</v>
      </c>
      <c r="J119">
        <v>0.36</v>
      </c>
      <c r="K119">
        <v>0.33329999999999999</v>
      </c>
      <c r="L119">
        <v>0.71</v>
      </c>
      <c r="M119">
        <v>0.29849999999999999</v>
      </c>
      <c r="N119">
        <v>8</v>
      </c>
      <c r="O119">
        <v>95</v>
      </c>
      <c r="P119">
        <v>103</v>
      </c>
    </row>
    <row r="120" spans="1:16" x14ac:dyDescent="0.35">
      <c r="A120">
        <v>729</v>
      </c>
      <c r="B120" s="1">
        <v>40576</v>
      </c>
      <c r="C120">
        <v>1</v>
      </c>
      <c r="D120">
        <v>0</v>
      </c>
      <c r="E120">
        <v>2</v>
      </c>
      <c r="F120">
        <v>17</v>
      </c>
      <c r="G120" t="b">
        <v>0</v>
      </c>
      <c r="H120">
        <v>3</v>
      </c>
      <c r="I120">
        <v>1</v>
      </c>
      <c r="J120">
        <v>0.36</v>
      </c>
      <c r="K120">
        <v>0.31819999999999998</v>
      </c>
      <c r="L120">
        <v>0.53</v>
      </c>
      <c r="M120">
        <v>0.52239999999999998</v>
      </c>
      <c r="N120">
        <v>7</v>
      </c>
      <c r="O120">
        <v>183</v>
      </c>
      <c r="P120">
        <v>190</v>
      </c>
    </row>
    <row r="121" spans="1:16" x14ac:dyDescent="0.35">
      <c r="A121">
        <v>730</v>
      </c>
      <c r="B121" s="1">
        <v>40576</v>
      </c>
      <c r="C121">
        <v>1</v>
      </c>
      <c r="D121">
        <v>0</v>
      </c>
      <c r="E121">
        <v>2</v>
      </c>
      <c r="F121">
        <v>18</v>
      </c>
      <c r="G121" t="b">
        <v>0</v>
      </c>
      <c r="H121">
        <v>3</v>
      </c>
      <c r="I121">
        <v>1</v>
      </c>
      <c r="J121">
        <v>0.34</v>
      </c>
      <c r="K121">
        <v>0.28789999999999999</v>
      </c>
      <c r="L121">
        <v>0.42</v>
      </c>
      <c r="M121">
        <v>0.55220000000000002</v>
      </c>
      <c r="N121">
        <v>7</v>
      </c>
      <c r="O121">
        <v>175</v>
      </c>
      <c r="P121">
        <v>182</v>
      </c>
    </row>
    <row r="122" spans="1:16" x14ac:dyDescent="0.35">
      <c r="A122">
        <v>731</v>
      </c>
      <c r="B122" s="1">
        <v>40576</v>
      </c>
      <c r="C122">
        <v>1</v>
      </c>
      <c r="D122">
        <v>0</v>
      </c>
      <c r="E122">
        <v>2</v>
      </c>
      <c r="F122">
        <v>19</v>
      </c>
      <c r="G122" t="b">
        <v>0</v>
      </c>
      <c r="H122">
        <v>3</v>
      </c>
      <c r="I122">
        <v>1</v>
      </c>
      <c r="J122">
        <v>0.28000000000000003</v>
      </c>
      <c r="K122">
        <v>0.2424</v>
      </c>
      <c r="L122">
        <v>0.45</v>
      </c>
      <c r="M122">
        <v>0.49249999999999999</v>
      </c>
      <c r="N122">
        <v>3</v>
      </c>
      <c r="O122">
        <v>88</v>
      </c>
      <c r="P122">
        <v>91</v>
      </c>
    </row>
    <row r="123" spans="1:16" x14ac:dyDescent="0.35">
      <c r="A123">
        <v>732</v>
      </c>
      <c r="B123" s="1">
        <v>40576</v>
      </c>
      <c r="C123">
        <v>1</v>
      </c>
      <c r="D123">
        <v>0</v>
      </c>
      <c r="E123">
        <v>2</v>
      </c>
      <c r="F123">
        <v>20</v>
      </c>
      <c r="G123" t="b">
        <v>0</v>
      </c>
      <c r="H123">
        <v>3</v>
      </c>
      <c r="I123">
        <v>1</v>
      </c>
      <c r="J123">
        <v>0.24</v>
      </c>
      <c r="K123">
        <v>0.19700000000000001</v>
      </c>
      <c r="L123">
        <v>0.48</v>
      </c>
      <c r="M123">
        <v>0.55220000000000002</v>
      </c>
      <c r="N123">
        <v>4</v>
      </c>
      <c r="O123">
        <v>71</v>
      </c>
      <c r="P123">
        <v>75</v>
      </c>
    </row>
    <row r="124" spans="1:16" x14ac:dyDescent="0.35">
      <c r="A124">
        <v>733</v>
      </c>
      <c r="B124" s="1">
        <v>40576</v>
      </c>
      <c r="C124">
        <v>1</v>
      </c>
      <c r="D124">
        <v>0</v>
      </c>
      <c r="E124">
        <v>2</v>
      </c>
      <c r="F124">
        <v>21</v>
      </c>
      <c r="G124" t="b">
        <v>0</v>
      </c>
      <c r="H124">
        <v>3</v>
      </c>
      <c r="I124">
        <v>1</v>
      </c>
      <c r="J124">
        <v>0.22</v>
      </c>
      <c r="K124">
        <v>0.19700000000000001</v>
      </c>
      <c r="L124">
        <v>0.47</v>
      </c>
      <c r="M124">
        <v>0.32840000000000003</v>
      </c>
      <c r="N124">
        <v>1</v>
      </c>
      <c r="O124">
        <v>62</v>
      </c>
      <c r="P124">
        <v>63</v>
      </c>
    </row>
    <row r="125" spans="1:16" x14ac:dyDescent="0.35">
      <c r="A125">
        <v>734</v>
      </c>
      <c r="B125" s="1">
        <v>40576</v>
      </c>
      <c r="C125">
        <v>1</v>
      </c>
      <c r="D125">
        <v>0</v>
      </c>
      <c r="E125">
        <v>2</v>
      </c>
      <c r="F125">
        <v>22</v>
      </c>
      <c r="G125" t="b">
        <v>0</v>
      </c>
      <c r="H125">
        <v>3</v>
      </c>
      <c r="I125">
        <v>1</v>
      </c>
      <c r="J125">
        <v>0.22</v>
      </c>
      <c r="K125">
        <v>0.21210000000000001</v>
      </c>
      <c r="L125">
        <v>0.44</v>
      </c>
      <c r="M125">
        <v>0.25369999999999998</v>
      </c>
      <c r="N125">
        <v>5</v>
      </c>
      <c r="O125">
        <v>35</v>
      </c>
      <c r="P125">
        <v>40</v>
      </c>
    </row>
    <row r="126" spans="1:16" x14ac:dyDescent="0.35">
      <c r="A126">
        <v>735</v>
      </c>
      <c r="B126" s="1">
        <v>40576</v>
      </c>
      <c r="C126">
        <v>1</v>
      </c>
      <c r="D126">
        <v>0</v>
      </c>
      <c r="E126">
        <v>2</v>
      </c>
      <c r="F126">
        <v>23</v>
      </c>
      <c r="G126" t="b">
        <v>0</v>
      </c>
      <c r="H126">
        <v>3</v>
      </c>
      <c r="I126">
        <v>1</v>
      </c>
      <c r="J126">
        <v>0.2</v>
      </c>
      <c r="K126">
        <v>0.16669999999999999</v>
      </c>
      <c r="L126">
        <v>0.44</v>
      </c>
      <c r="M126">
        <v>0.44779999999999998</v>
      </c>
      <c r="N126">
        <v>3</v>
      </c>
      <c r="O126">
        <v>29</v>
      </c>
      <c r="P126">
        <v>32</v>
      </c>
    </row>
    <row r="127" spans="1:16" x14ac:dyDescent="0.35">
      <c r="A127">
        <v>736</v>
      </c>
      <c r="B127" s="1">
        <v>40577</v>
      </c>
      <c r="C127">
        <v>1</v>
      </c>
      <c r="D127">
        <v>0</v>
      </c>
      <c r="E127">
        <v>2</v>
      </c>
      <c r="F127">
        <v>0</v>
      </c>
      <c r="G127" t="b">
        <v>0</v>
      </c>
      <c r="H127">
        <v>4</v>
      </c>
      <c r="I127">
        <v>1</v>
      </c>
      <c r="J127">
        <v>0.2</v>
      </c>
      <c r="K127">
        <v>0.16669999999999999</v>
      </c>
      <c r="L127">
        <v>0.4</v>
      </c>
      <c r="M127">
        <v>0.44779999999999998</v>
      </c>
      <c r="N127">
        <v>1</v>
      </c>
      <c r="O127">
        <v>11</v>
      </c>
      <c r="P127">
        <v>12</v>
      </c>
    </row>
    <row r="128" spans="1:16" x14ac:dyDescent="0.35">
      <c r="A128">
        <v>737</v>
      </c>
      <c r="B128" s="1">
        <v>40577</v>
      </c>
      <c r="C128">
        <v>1</v>
      </c>
      <c r="D128">
        <v>0</v>
      </c>
      <c r="E128">
        <v>2</v>
      </c>
      <c r="F128">
        <v>1</v>
      </c>
      <c r="G128" t="b">
        <v>0</v>
      </c>
      <c r="H128">
        <v>4</v>
      </c>
      <c r="I128">
        <v>1</v>
      </c>
      <c r="J128">
        <v>0.2</v>
      </c>
      <c r="K128">
        <v>0.1515</v>
      </c>
      <c r="L128">
        <v>0.44</v>
      </c>
      <c r="M128">
        <v>0.52239999999999998</v>
      </c>
      <c r="N128">
        <v>0</v>
      </c>
      <c r="O128">
        <v>5</v>
      </c>
      <c r="P128">
        <v>5</v>
      </c>
    </row>
    <row r="129" spans="1:16" x14ac:dyDescent="0.35">
      <c r="A129">
        <v>738</v>
      </c>
      <c r="B129" s="1">
        <v>40577</v>
      </c>
      <c r="C129">
        <v>1</v>
      </c>
      <c r="D129">
        <v>0</v>
      </c>
      <c r="E129">
        <v>2</v>
      </c>
      <c r="F129">
        <v>2</v>
      </c>
      <c r="G129" t="b">
        <v>0</v>
      </c>
      <c r="H129">
        <v>4</v>
      </c>
      <c r="I129">
        <v>1</v>
      </c>
      <c r="J129">
        <v>0.18</v>
      </c>
      <c r="K129">
        <v>0.16669999999999999</v>
      </c>
      <c r="L129">
        <v>0.43</v>
      </c>
      <c r="M129">
        <v>0.25369999999999998</v>
      </c>
      <c r="N129">
        <v>0</v>
      </c>
      <c r="O129">
        <v>2</v>
      </c>
      <c r="P129">
        <v>2</v>
      </c>
    </row>
    <row r="130" spans="1:16" x14ac:dyDescent="0.35">
      <c r="A130">
        <v>739</v>
      </c>
      <c r="B130" s="1">
        <v>40577</v>
      </c>
      <c r="C130">
        <v>1</v>
      </c>
      <c r="D130">
        <v>0</v>
      </c>
      <c r="E130">
        <v>2</v>
      </c>
      <c r="F130">
        <v>3</v>
      </c>
      <c r="G130" t="b">
        <v>0</v>
      </c>
      <c r="H130">
        <v>4</v>
      </c>
      <c r="I130">
        <v>1</v>
      </c>
      <c r="J130">
        <v>0.18</v>
      </c>
      <c r="K130">
        <v>0.16669999999999999</v>
      </c>
      <c r="L130">
        <v>0.43</v>
      </c>
      <c r="M130">
        <v>0.25369999999999998</v>
      </c>
      <c r="N130">
        <v>0</v>
      </c>
      <c r="O130">
        <v>1</v>
      </c>
      <c r="P130">
        <v>1</v>
      </c>
    </row>
    <row r="131" spans="1:16" x14ac:dyDescent="0.35">
      <c r="A131">
        <v>740</v>
      </c>
      <c r="B131" s="1">
        <v>40577</v>
      </c>
      <c r="C131">
        <v>1</v>
      </c>
      <c r="D131">
        <v>0</v>
      </c>
      <c r="E131">
        <v>2</v>
      </c>
      <c r="F131">
        <v>5</v>
      </c>
      <c r="G131" t="b">
        <v>0</v>
      </c>
      <c r="H131">
        <v>4</v>
      </c>
      <c r="I131">
        <v>1</v>
      </c>
      <c r="J131">
        <v>0.16</v>
      </c>
      <c r="K131">
        <v>0.13639999999999999</v>
      </c>
      <c r="L131">
        <v>0.5</v>
      </c>
      <c r="M131">
        <v>0.29849999999999999</v>
      </c>
      <c r="N131">
        <v>0</v>
      </c>
      <c r="O131">
        <v>2</v>
      </c>
      <c r="P131">
        <v>2</v>
      </c>
    </row>
    <row r="132" spans="1:16" x14ac:dyDescent="0.35">
      <c r="A132">
        <v>741</v>
      </c>
      <c r="B132" s="1">
        <v>40577</v>
      </c>
      <c r="C132">
        <v>1</v>
      </c>
      <c r="D132">
        <v>0</v>
      </c>
      <c r="E132">
        <v>2</v>
      </c>
      <c r="F132">
        <v>6</v>
      </c>
      <c r="G132" t="b">
        <v>0</v>
      </c>
      <c r="H132">
        <v>4</v>
      </c>
      <c r="I132">
        <v>1</v>
      </c>
      <c r="J132">
        <v>0.16</v>
      </c>
      <c r="K132">
        <v>0.13639999999999999</v>
      </c>
      <c r="L132">
        <v>0.43</v>
      </c>
      <c r="M132">
        <v>0.35820000000000002</v>
      </c>
      <c r="N132">
        <v>0</v>
      </c>
      <c r="O132">
        <v>39</v>
      </c>
      <c r="P132">
        <v>39</v>
      </c>
    </row>
    <row r="133" spans="1:16" x14ac:dyDescent="0.35">
      <c r="A133">
        <v>742</v>
      </c>
      <c r="B133" s="1">
        <v>40577</v>
      </c>
      <c r="C133">
        <v>1</v>
      </c>
      <c r="D133">
        <v>0</v>
      </c>
      <c r="E133">
        <v>2</v>
      </c>
      <c r="F133">
        <v>7</v>
      </c>
      <c r="G133" t="b">
        <v>0</v>
      </c>
      <c r="H133">
        <v>4</v>
      </c>
      <c r="I133">
        <v>1</v>
      </c>
      <c r="J133">
        <v>0.14000000000000001</v>
      </c>
      <c r="K133">
        <v>0.1212</v>
      </c>
      <c r="L133">
        <v>0.5</v>
      </c>
      <c r="M133">
        <v>0.32840000000000003</v>
      </c>
      <c r="N133">
        <v>1</v>
      </c>
      <c r="O133">
        <v>86</v>
      </c>
      <c r="P133">
        <v>87</v>
      </c>
    </row>
    <row r="134" spans="1:16" x14ac:dyDescent="0.35">
      <c r="A134">
        <v>743</v>
      </c>
      <c r="B134" s="1">
        <v>40577</v>
      </c>
      <c r="C134">
        <v>1</v>
      </c>
      <c r="D134">
        <v>0</v>
      </c>
      <c r="E134">
        <v>2</v>
      </c>
      <c r="F134">
        <v>8</v>
      </c>
      <c r="G134" t="b">
        <v>0</v>
      </c>
      <c r="H134">
        <v>4</v>
      </c>
      <c r="I134">
        <v>1</v>
      </c>
      <c r="J134">
        <v>0.14000000000000001</v>
      </c>
      <c r="K134">
        <v>0.1212</v>
      </c>
      <c r="L134">
        <v>0.5</v>
      </c>
      <c r="M134">
        <v>0.35820000000000002</v>
      </c>
      <c r="N134">
        <v>4</v>
      </c>
      <c r="O134">
        <v>184</v>
      </c>
      <c r="P134">
        <v>188</v>
      </c>
    </row>
    <row r="135" spans="1:16" x14ac:dyDescent="0.35">
      <c r="A135">
        <v>744</v>
      </c>
      <c r="B135" s="1">
        <v>40577</v>
      </c>
      <c r="C135">
        <v>1</v>
      </c>
      <c r="D135">
        <v>0</v>
      </c>
      <c r="E135">
        <v>2</v>
      </c>
      <c r="F135">
        <v>9</v>
      </c>
      <c r="G135" t="b">
        <v>0</v>
      </c>
      <c r="H135">
        <v>4</v>
      </c>
      <c r="I135">
        <v>1</v>
      </c>
      <c r="J135">
        <v>0.16</v>
      </c>
      <c r="K135">
        <v>0.13639999999999999</v>
      </c>
      <c r="L135">
        <v>0.47</v>
      </c>
      <c r="M135">
        <v>0.29849999999999999</v>
      </c>
      <c r="N135">
        <v>6</v>
      </c>
      <c r="O135">
        <v>127</v>
      </c>
      <c r="P135">
        <v>133</v>
      </c>
    </row>
    <row r="136" spans="1:16" x14ac:dyDescent="0.35">
      <c r="A136">
        <v>745</v>
      </c>
      <c r="B136" s="1">
        <v>40577</v>
      </c>
      <c r="C136">
        <v>1</v>
      </c>
      <c r="D136">
        <v>0</v>
      </c>
      <c r="E136">
        <v>2</v>
      </c>
      <c r="F136">
        <v>10</v>
      </c>
      <c r="G136" t="b">
        <v>0</v>
      </c>
      <c r="H136">
        <v>4</v>
      </c>
      <c r="I136">
        <v>1</v>
      </c>
      <c r="J136">
        <v>0.18</v>
      </c>
      <c r="K136">
        <v>0.1515</v>
      </c>
      <c r="L136">
        <v>0.43</v>
      </c>
      <c r="M136">
        <v>0.32840000000000003</v>
      </c>
      <c r="N136">
        <v>2</v>
      </c>
      <c r="O136">
        <v>50</v>
      </c>
      <c r="P136">
        <v>52</v>
      </c>
    </row>
    <row r="137" spans="1:16" x14ac:dyDescent="0.35">
      <c r="A137">
        <v>746</v>
      </c>
      <c r="B137" s="1">
        <v>40577</v>
      </c>
      <c r="C137">
        <v>1</v>
      </c>
      <c r="D137">
        <v>0</v>
      </c>
      <c r="E137">
        <v>2</v>
      </c>
      <c r="F137">
        <v>11</v>
      </c>
      <c r="G137" t="b">
        <v>0</v>
      </c>
      <c r="H137">
        <v>4</v>
      </c>
      <c r="I137">
        <v>1</v>
      </c>
      <c r="J137">
        <v>0.18</v>
      </c>
      <c r="K137">
        <v>0.13639999999999999</v>
      </c>
      <c r="L137">
        <v>0.43</v>
      </c>
      <c r="M137">
        <v>0.44779999999999998</v>
      </c>
      <c r="N137">
        <v>9</v>
      </c>
      <c r="O137">
        <v>55</v>
      </c>
      <c r="P137">
        <v>64</v>
      </c>
    </row>
    <row r="138" spans="1:16" x14ac:dyDescent="0.35">
      <c r="A138">
        <v>747</v>
      </c>
      <c r="B138" s="1">
        <v>40577</v>
      </c>
      <c r="C138">
        <v>1</v>
      </c>
      <c r="D138">
        <v>0</v>
      </c>
      <c r="E138">
        <v>2</v>
      </c>
      <c r="F138">
        <v>12</v>
      </c>
      <c r="G138" t="b">
        <v>0</v>
      </c>
      <c r="H138">
        <v>4</v>
      </c>
      <c r="I138">
        <v>1</v>
      </c>
      <c r="J138">
        <v>0.2</v>
      </c>
      <c r="K138">
        <v>0.18179999999999999</v>
      </c>
      <c r="L138">
        <v>0.4</v>
      </c>
      <c r="M138">
        <v>0.35820000000000002</v>
      </c>
      <c r="N138">
        <v>2</v>
      </c>
      <c r="O138">
        <v>67</v>
      </c>
      <c r="P138">
        <v>69</v>
      </c>
    </row>
    <row r="139" spans="1:16" x14ac:dyDescent="0.35">
      <c r="A139">
        <v>748</v>
      </c>
      <c r="B139" s="1">
        <v>40577</v>
      </c>
      <c r="C139">
        <v>1</v>
      </c>
      <c r="D139">
        <v>0</v>
      </c>
      <c r="E139">
        <v>2</v>
      </c>
      <c r="F139">
        <v>13</v>
      </c>
      <c r="G139" t="b">
        <v>0</v>
      </c>
      <c r="H139">
        <v>4</v>
      </c>
      <c r="I139">
        <v>1</v>
      </c>
      <c r="J139">
        <v>0.2</v>
      </c>
      <c r="K139">
        <v>0.16669999999999999</v>
      </c>
      <c r="L139">
        <v>0.4</v>
      </c>
      <c r="M139">
        <v>0.41789999999999999</v>
      </c>
      <c r="N139">
        <v>4</v>
      </c>
      <c r="O139">
        <v>47</v>
      </c>
      <c r="P139">
        <v>51</v>
      </c>
    </row>
    <row r="140" spans="1:16" x14ac:dyDescent="0.35">
      <c r="A140">
        <v>749</v>
      </c>
      <c r="B140" s="1">
        <v>40577</v>
      </c>
      <c r="C140">
        <v>1</v>
      </c>
      <c r="D140">
        <v>0</v>
      </c>
      <c r="E140">
        <v>2</v>
      </c>
      <c r="F140">
        <v>14</v>
      </c>
      <c r="G140" t="b">
        <v>0</v>
      </c>
      <c r="H140">
        <v>4</v>
      </c>
      <c r="I140">
        <v>1</v>
      </c>
      <c r="J140">
        <v>0.22</v>
      </c>
      <c r="K140">
        <v>0.19700000000000001</v>
      </c>
      <c r="L140">
        <v>0.37</v>
      </c>
      <c r="M140">
        <v>0.3881</v>
      </c>
      <c r="N140">
        <v>4</v>
      </c>
      <c r="O140">
        <v>43</v>
      </c>
      <c r="P140">
        <v>47</v>
      </c>
    </row>
    <row r="141" spans="1:16" x14ac:dyDescent="0.35">
      <c r="A141">
        <v>750</v>
      </c>
      <c r="B141" s="1">
        <v>40577</v>
      </c>
      <c r="C141">
        <v>1</v>
      </c>
      <c r="D141">
        <v>0</v>
      </c>
      <c r="E141">
        <v>2</v>
      </c>
      <c r="F141">
        <v>15</v>
      </c>
      <c r="G141" t="b">
        <v>0</v>
      </c>
      <c r="H141">
        <v>4</v>
      </c>
      <c r="I141">
        <v>1</v>
      </c>
      <c r="J141">
        <v>0.22</v>
      </c>
      <c r="K141">
        <v>0.19700000000000001</v>
      </c>
      <c r="L141">
        <v>0.37</v>
      </c>
      <c r="M141">
        <v>0.32840000000000003</v>
      </c>
      <c r="N141">
        <v>4</v>
      </c>
      <c r="O141">
        <v>56</v>
      </c>
      <c r="P141">
        <v>60</v>
      </c>
    </row>
    <row r="142" spans="1:16" x14ac:dyDescent="0.35">
      <c r="A142">
        <v>751</v>
      </c>
      <c r="B142" s="1">
        <v>40577</v>
      </c>
      <c r="C142">
        <v>1</v>
      </c>
      <c r="D142">
        <v>0</v>
      </c>
      <c r="E142">
        <v>2</v>
      </c>
      <c r="F142">
        <v>16</v>
      </c>
      <c r="G142" t="b">
        <v>0</v>
      </c>
      <c r="H142">
        <v>4</v>
      </c>
      <c r="I142">
        <v>1</v>
      </c>
      <c r="J142">
        <v>0.22</v>
      </c>
      <c r="K142">
        <v>0.21210000000000001</v>
      </c>
      <c r="L142">
        <v>0.37</v>
      </c>
      <c r="M142">
        <v>0.25369999999999998</v>
      </c>
      <c r="N142">
        <v>5</v>
      </c>
      <c r="O142">
        <v>73</v>
      </c>
      <c r="P142">
        <v>78</v>
      </c>
    </row>
    <row r="143" spans="1:16" x14ac:dyDescent="0.35">
      <c r="A143">
        <v>752</v>
      </c>
      <c r="B143" s="1">
        <v>40577</v>
      </c>
      <c r="C143">
        <v>1</v>
      </c>
      <c r="D143">
        <v>0</v>
      </c>
      <c r="E143">
        <v>2</v>
      </c>
      <c r="F143">
        <v>17</v>
      </c>
      <c r="G143" t="b">
        <v>0</v>
      </c>
      <c r="H143">
        <v>4</v>
      </c>
      <c r="I143">
        <v>1</v>
      </c>
      <c r="J143">
        <v>0.2</v>
      </c>
      <c r="K143">
        <v>0.19700000000000001</v>
      </c>
      <c r="L143">
        <v>0.4</v>
      </c>
      <c r="M143">
        <v>0.19400000000000001</v>
      </c>
      <c r="N143">
        <v>5</v>
      </c>
      <c r="O143">
        <v>170</v>
      </c>
      <c r="P143">
        <v>175</v>
      </c>
    </row>
    <row r="144" spans="1:16" x14ac:dyDescent="0.35">
      <c r="A144">
        <v>753</v>
      </c>
      <c r="B144" s="1">
        <v>40577</v>
      </c>
      <c r="C144">
        <v>1</v>
      </c>
      <c r="D144">
        <v>0</v>
      </c>
      <c r="E144">
        <v>2</v>
      </c>
      <c r="F144">
        <v>18</v>
      </c>
      <c r="G144" t="b">
        <v>0</v>
      </c>
      <c r="H144">
        <v>4</v>
      </c>
      <c r="I144">
        <v>1</v>
      </c>
      <c r="J144">
        <v>0.2</v>
      </c>
      <c r="K144">
        <v>0.21210000000000001</v>
      </c>
      <c r="L144">
        <v>0.4</v>
      </c>
      <c r="M144">
        <v>0.16420000000000001</v>
      </c>
      <c r="N144">
        <v>2</v>
      </c>
      <c r="O144">
        <v>145</v>
      </c>
      <c r="P144">
        <v>147</v>
      </c>
    </row>
    <row r="145" spans="1:16" x14ac:dyDescent="0.35">
      <c r="A145">
        <v>754</v>
      </c>
      <c r="B145" s="1">
        <v>40577</v>
      </c>
      <c r="C145">
        <v>1</v>
      </c>
      <c r="D145">
        <v>0</v>
      </c>
      <c r="E145">
        <v>2</v>
      </c>
      <c r="F145">
        <v>19</v>
      </c>
      <c r="G145" t="b">
        <v>0</v>
      </c>
      <c r="H145">
        <v>4</v>
      </c>
      <c r="I145">
        <v>1</v>
      </c>
      <c r="J145">
        <v>0.2</v>
      </c>
      <c r="K145">
        <v>0.2576</v>
      </c>
      <c r="L145">
        <v>0.4</v>
      </c>
      <c r="M145">
        <v>0</v>
      </c>
      <c r="N145">
        <v>4</v>
      </c>
      <c r="O145">
        <v>92</v>
      </c>
      <c r="P145">
        <v>96</v>
      </c>
    </row>
    <row r="146" spans="1:16" x14ac:dyDescent="0.35">
      <c r="A146">
        <v>755</v>
      </c>
      <c r="B146" s="1">
        <v>40577</v>
      </c>
      <c r="C146">
        <v>1</v>
      </c>
      <c r="D146">
        <v>0</v>
      </c>
      <c r="E146">
        <v>2</v>
      </c>
      <c r="F146">
        <v>20</v>
      </c>
      <c r="G146" t="b">
        <v>0</v>
      </c>
      <c r="H146">
        <v>4</v>
      </c>
      <c r="I146">
        <v>1</v>
      </c>
      <c r="J146">
        <v>0.2</v>
      </c>
      <c r="K146">
        <v>0.2273</v>
      </c>
      <c r="L146">
        <v>0.47</v>
      </c>
      <c r="M146">
        <v>8.9599999999999999E-2</v>
      </c>
      <c r="N146">
        <v>1</v>
      </c>
      <c r="O146">
        <v>108</v>
      </c>
      <c r="P146">
        <v>109</v>
      </c>
    </row>
    <row r="147" spans="1:16" x14ac:dyDescent="0.35">
      <c r="A147">
        <v>756</v>
      </c>
      <c r="B147" s="1">
        <v>40577</v>
      </c>
      <c r="C147">
        <v>1</v>
      </c>
      <c r="D147">
        <v>0</v>
      </c>
      <c r="E147">
        <v>2</v>
      </c>
      <c r="F147">
        <v>21</v>
      </c>
      <c r="G147" t="b">
        <v>0</v>
      </c>
      <c r="H147">
        <v>4</v>
      </c>
      <c r="I147">
        <v>1</v>
      </c>
      <c r="J147">
        <v>0.18</v>
      </c>
      <c r="K147">
        <v>0.21210000000000001</v>
      </c>
      <c r="L147">
        <v>0.55000000000000004</v>
      </c>
      <c r="M147">
        <v>0.1045</v>
      </c>
      <c r="N147">
        <v>1</v>
      </c>
      <c r="O147">
        <v>53</v>
      </c>
      <c r="P147">
        <v>54</v>
      </c>
    </row>
    <row r="148" spans="1:16" x14ac:dyDescent="0.35">
      <c r="A148">
        <v>757</v>
      </c>
      <c r="B148" s="1">
        <v>40577</v>
      </c>
      <c r="C148">
        <v>1</v>
      </c>
      <c r="D148">
        <v>0</v>
      </c>
      <c r="E148">
        <v>2</v>
      </c>
      <c r="F148">
        <v>22</v>
      </c>
      <c r="G148" t="b">
        <v>0</v>
      </c>
      <c r="H148">
        <v>4</v>
      </c>
      <c r="I148">
        <v>1</v>
      </c>
      <c r="J148">
        <v>0.18</v>
      </c>
      <c r="K148">
        <v>0.21210000000000001</v>
      </c>
      <c r="L148">
        <v>0.51</v>
      </c>
      <c r="M148">
        <v>8.9599999999999999E-2</v>
      </c>
      <c r="N148">
        <v>2</v>
      </c>
      <c r="O148">
        <v>39</v>
      </c>
      <c r="P148">
        <v>41</v>
      </c>
    </row>
    <row r="149" spans="1:16" x14ac:dyDescent="0.35">
      <c r="A149">
        <v>758</v>
      </c>
      <c r="B149" s="1">
        <v>40577</v>
      </c>
      <c r="C149">
        <v>1</v>
      </c>
      <c r="D149">
        <v>0</v>
      </c>
      <c r="E149">
        <v>2</v>
      </c>
      <c r="F149">
        <v>23</v>
      </c>
      <c r="G149" t="b">
        <v>0</v>
      </c>
      <c r="H149">
        <v>4</v>
      </c>
      <c r="I149">
        <v>1</v>
      </c>
      <c r="J149">
        <v>0.2</v>
      </c>
      <c r="K149">
        <v>0.2273</v>
      </c>
      <c r="L149">
        <v>0.47</v>
      </c>
      <c r="M149">
        <v>0.1045</v>
      </c>
      <c r="N149">
        <v>4</v>
      </c>
      <c r="O149">
        <v>34</v>
      </c>
      <c r="P149">
        <v>38</v>
      </c>
    </row>
    <row r="150" spans="1:16" x14ac:dyDescent="0.35">
      <c r="A150">
        <v>759</v>
      </c>
      <c r="B150" s="1">
        <v>40578</v>
      </c>
      <c r="C150">
        <v>1</v>
      </c>
      <c r="D150">
        <v>0</v>
      </c>
      <c r="E150">
        <v>2</v>
      </c>
      <c r="F150">
        <v>0</v>
      </c>
      <c r="G150" t="b">
        <v>0</v>
      </c>
      <c r="H150">
        <v>5</v>
      </c>
      <c r="I150">
        <v>2</v>
      </c>
      <c r="J150">
        <v>0.2</v>
      </c>
      <c r="K150">
        <v>0.2576</v>
      </c>
      <c r="L150">
        <v>0.44</v>
      </c>
      <c r="M150">
        <v>0</v>
      </c>
      <c r="N150">
        <v>3</v>
      </c>
      <c r="O150">
        <v>10</v>
      </c>
      <c r="P150">
        <v>13</v>
      </c>
    </row>
    <row r="151" spans="1:16" x14ac:dyDescent="0.35">
      <c r="A151">
        <v>760</v>
      </c>
      <c r="B151" s="1">
        <v>40578</v>
      </c>
      <c r="C151">
        <v>1</v>
      </c>
      <c r="D151">
        <v>0</v>
      </c>
      <c r="E151">
        <v>2</v>
      </c>
      <c r="F151">
        <v>1</v>
      </c>
      <c r="G151" t="b">
        <v>0</v>
      </c>
      <c r="H151">
        <v>5</v>
      </c>
      <c r="I151">
        <v>2</v>
      </c>
      <c r="J151">
        <v>0.16</v>
      </c>
      <c r="K151">
        <v>0.2273</v>
      </c>
      <c r="L151">
        <v>0.59</v>
      </c>
      <c r="M151">
        <v>0</v>
      </c>
      <c r="N151">
        <v>0</v>
      </c>
      <c r="O151">
        <v>7</v>
      </c>
      <c r="P151">
        <v>7</v>
      </c>
    </row>
    <row r="152" spans="1:16" x14ac:dyDescent="0.35">
      <c r="A152">
        <v>761</v>
      </c>
      <c r="B152" s="1">
        <v>40578</v>
      </c>
      <c r="C152">
        <v>1</v>
      </c>
      <c r="D152">
        <v>0</v>
      </c>
      <c r="E152">
        <v>2</v>
      </c>
      <c r="F152">
        <v>2</v>
      </c>
      <c r="G152" t="b">
        <v>0</v>
      </c>
      <c r="H152">
        <v>5</v>
      </c>
      <c r="I152">
        <v>2</v>
      </c>
      <c r="J152">
        <v>0.14000000000000001</v>
      </c>
      <c r="K152">
        <v>0.16669999999999999</v>
      </c>
      <c r="L152">
        <v>0.63</v>
      </c>
      <c r="M152">
        <v>0.1045</v>
      </c>
      <c r="N152">
        <v>0</v>
      </c>
      <c r="O152">
        <v>1</v>
      </c>
      <c r="P152">
        <v>1</v>
      </c>
    </row>
    <row r="153" spans="1:16" x14ac:dyDescent="0.35">
      <c r="A153">
        <v>762</v>
      </c>
      <c r="B153" s="1">
        <v>40578</v>
      </c>
      <c r="C153">
        <v>1</v>
      </c>
      <c r="D153">
        <v>0</v>
      </c>
      <c r="E153">
        <v>2</v>
      </c>
      <c r="F153">
        <v>3</v>
      </c>
      <c r="G153" t="b">
        <v>0</v>
      </c>
      <c r="H153">
        <v>5</v>
      </c>
      <c r="I153">
        <v>2</v>
      </c>
      <c r="J153">
        <v>0.14000000000000001</v>
      </c>
      <c r="K153">
        <v>0.16669999999999999</v>
      </c>
      <c r="L153">
        <v>0.63</v>
      </c>
      <c r="M153">
        <v>0.1045</v>
      </c>
      <c r="N153">
        <v>0</v>
      </c>
      <c r="O153">
        <v>1</v>
      </c>
      <c r="P153">
        <v>1</v>
      </c>
    </row>
    <row r="154" spans="1:16" x14ac:dyDescent="0.35">
      <c r="A154">
        <v>763</v>
      </c>
      <c r="B154" s="1">
        <v>40578</v>
      </c>
      <c r="C154">
        <v>1</v>
      </c>
      <c r="D154">
        <v>0</v>
      </c>
      <c r="E154">
        <v>2</v>
      </c>
      <c r="F154">
        <v>5</v>
      </c>
      <c r="G154" t="b">
        <v>0</v>
      </c>
      <c r="H154">
        <v>5</v>
      </c>
      <c r="I154">
        <v>2</v>
      </c>
      <c r="J154">
        <v>0.14000000000000001</v>
      </c>
      <c r="K154">
        <v>0.1515</v>
      </c>
      <c r="L154">
        <v>0.63</v>
      </c>
      <c r="M154">
        <v>0.1343</v>
      </c>
      <c r="N154">
        <v>0</v>
      </c>
      <c r="O154">
        <v>7</v>
      </c>
      <c r="P154">
        <v>7</v>
      </c>
    </row>
    <row r="155" spans="1:16" x14ac:dyDescent="0.35">
      <c r="A155">
        <v>764</v>
      </c>
      <c r="B155" s="1">
        <v>40578</v>
      </c>
      <c r="C155">
        <v>1</v>
      </c>
      <c r="D155">
        <v>0</v>
      </c>
      <c r="E155">
        <v>2</v>
      </c>
      <c r="F155">
        <v>6</v>
      </c>
      <c r="G155" t="b">
        <v>0</v>
      </c>
      <c r="H155">
        <v>5</v>
      </c>
      <c r="I155">
        <v>2</v>
      </c>
      <c r="J155">
        <v>0.16</v>
      </c>
      <c r="K155">
        <v>0.2273</v>
      </c>
      <c r="L155">
        <v>0.55000000000000004</v>
      </c>
      <c r="M155">
        <v>0</v>
      </c>
      <c r="N155">
        <v>2</v>
      </c>
      <c r="O155">
        <v>26</v>
      </c>
      <c r="P155">
        <v>28</v>
      </c>
    </row>
    <row r="156" spans="1:16" x14ac:dyDescent="0.35">
      <c r="A156">
        <v>765</v>
      </c>
      <c r="B156" s="1">
        <v>40578</v>
      </c>
      <c r="C156">
        <v>1</v>
      </c>
      <c r="D156">
        <v>0</v>
      </c>
      <c r="E156">
        <v>2</v>
      </c>
      <c r="F156">
        <v>7</v>
      </c>
      <c r="G156" t="b">
        <v>0</v>
      </c>
      <c r="H156">
        <v>5</v>
      </c>
      <c r="I156">
        <v>1</v>
      </c>
      <c r="J156">
        <v>0.14000000000000001</v>
      </c>
      <c r="K156">
        <v>0.21210000000000001</v>
      </c>
      <c r="L156">
        <v>0.59</v>
      </c>
      <c r="M156">
        <v>0</v>
      </c>
      <c r="N156">
        <v>0</v>
      </c>
      <c r="O156">
        <v>87</v>
      </c>
      <c r="P156">
        <v>87</v>
      </c>
    </row>
    <row r="157" spans="1:16" x14ac:dyDescent="0.35">
      <c r="A157">
        <v>766</v>
      </c>
      <c r="B157" s="1">
        <v>40578</v>
      </c>
      <c r="C157">
        <v>1</v>
      </c>
      <c r="D157">
        <v>0</v>
      </c>
      <c r="E157">
        <v>2</v>
      </c>
      <c r="F157">
        <v>8</v>
      </c>
      <c r="G157" t="b">
        <v>0</v>
      </c>
      <c r="H157">
        <v>5</v>
      </c>
      <c r="I157">
        <v>1</v>
      </c>
      <c r="J157">
        <v>0.14000000000000001</v>
      </c>
      <c r="K157">
        <v>0.1515</v>
      </c>
      <c r="L157">
        <v>0.74</v>
      </c>
      <c r="M157">
        <v>0.1343</v>
      </c>
      <c r="N157">
        <v>3</v>
      </c>
      <c r="O157">
        <v>217</v>
      </c>
      <c r="P157">
        <v>220</v>
      </c>
    </row>
    <row r="158" spans="1:16" x14ac:dyDescent="0.35">
      <c r="A158">
        <v>767</v>
      </c>
      <c r="B158" s="1">
        <v>40578</v>
      </c>
      <c r="C158">
        <v>1</v>
      </c>
      <c r="D158">
        <v>0</v>
      </c>
      <c r="E158">
        <v>2</v>
      </c>
      <c r="F158">
        <v>9</v>
      </c>
      <c r="G158" t="b">
        <v>0</v>
      </c>
      <c r="H158">
        <v>5</v>
      </c>
      <c r="I158">
        <v>2</v>
      </c>
      <c r="J158">
        <v>0.16</v>
      </c>
      <c r="K158">
        <v>0.18179999999999999</v>
      </c>
      <c r="L158">
        <v>0.8</v>
      </c>
      <c r="M158">
        <v>0.1343</v>
      </c>
      <c r="N158">
        <v>3</v>
      </c>
      <c r="O158">
        <v>124</v>
      </c>
      <c r="P158">
        <v>127</v>
      </c>
    </row>
    <row r="159" spans="1:16" x14ac:dyDescent="0.35">
      <c r="A159">
        <v>768</v>
      </c>
      <c r="B159" s="1">
        <v>40578</v>
      </c>
      <c r="C159">
        <v>1</v>
      </c>
      <c r="D159">
        <v>0</v>
      </c>
      <c r="E159">
        <v>2</v>
      </c>
      <c r="F159">
        <v>10</v>
      </c>
      <c r="G159" t="b">
        <v>0</v>
      </c>
      <c r="H159">
        <v>5</v>
      </c>
      <c r="I159">
        <v>2</v>
      </c>
      <c r="J159">
        <v>0.2</v>
      </c>
      <c r="K159">
        <v>0.21210000000000001</v>
      </c>
      <c r="L159">
        <v>0.51</v>
      </c>
      <c r="M159">
        <v>0.1343</v>
      </c>
      <c r="N159">
        <v>5</v>
      </c>
      <c r="O159">
        <v>46</v>
      </c>
      <c r="P159">
        <v>51</v>
      </c>
    </row>
    <row r="160" spans="1:16" x14ac:dyDescent="0.35">
      <c r="A160">
        <v>769</v>
      </c>
      <c r="B160" s="1">
        <v>40578</v>
      </c>
      <c r="C160">
        <v>1</v>
      </c>
      <c r="D160">
        <v>0</v>
      </c>
      <c r="E160">
        <v>2</v>
      </c>
      <c r="F160">
        <v>11</v>
      </c>
      <c r="G160" t="b">
        <v>0</v>
      </c>
      <c r="H160">
        <v>5</v>
      </c>
      <c r="I160">
        <v>1</v>
      </c>
      <c r="J160">
        <v>0.22</v>
      </c>
      <c r="K160">
        <v>0.2273</v>
      </c>
      <c r="L160">
        <v>0.51</v>
      </c>
      <c r="M160">
        <v>0.16420000000000001</v>
      </c>
      <c r="N160">
        <v>3</v>
      </c>
      <c r="O160">
        <v>61</v>
      </c>
      <c r="P160">
        <v>64</v>
      </c>
    </row>
    <row r="161" spans="1:16" x14ac:dyDescent="0.35">
      <c r="A161">
        <v>770</v>
      </c>
      <c r="B161" s="1">
        <v>40578</v>
      </c>
      <c r="C161">
        <v>1</v>
      </c>
      <c r="D161">
        <v>0</v>
      </c>
      <c r="E161">
        <v>2</v>
      </c>
      <c r="F161">
        <v>12</v>
      </c>
      <c r="G161" t="b">
        <v>0</v>
      </c>
      <c r="H161">
        <v>5</v>
      </c>
      <c r="I161">
        <v>2</v>
      </c>
      <c r="J161">
        <v>0.24</v>
      </c>
      <c r="K161">
        <v>0.2424</v>
      </c>
      <c r="L161">
        <v>0.48</v>
      </c>
      <c r="M161">
        <v>0.16420000000000001</v>
      </c>
      <c r="N161">
        <v>8</v>
      </c>
      <c r="O161">
        <v>78</v>
      </c>
      <c r="P161">
        <v>86</v>
      </c>
    </row>
    <row r="162" spans="1:16" x14ac:dyDescent="0.35">
      <c r="A162">
        <v>771</v>
      </c>
      <c r="B162" s="1">
        <v>40578</v>
      </c>
      <c r="C162">
        <v>1</v>
      </c>
      <c r="D162">
        <v>0</v>
      </c>
      <c r="E162">
        <v>2</v>
      </c>
      <c r="F162">
        <v>13</v>
      </c>
      <c r="G162" t="b">
        <v>0</v>
      </c>
      <c r="H162">
        <v>5</v>
      </c>
      <c r="I162">
        <v>2</v>
      </c>
      <c r="J162">
        <v>0.26</v>
      </c>
      <c r="K162">
        <v>0.2576</v>
      </c>
      <c r="L162">
        <v>0.5</v>
      </c>
      <c r="M162">
        <v>0.22389999999999999</v>
      </c>
      <c r="N162">
        <v>9</v>
      </c>
      <c r="O162">
        <v>73</v>
      </c>
      <c r="P162">
        <v>82</v>
      </c>
    </row>
    <row r="163" spans="1:16" x14ac:dyDescent="0.35">
      <c r="A163">
        <v>772</v>
      </c>
      <c r="B163" s="1">
        <v>40578</v>
      </c>
      <c r="C163">
        <v>1</v>
      </c>
      <c r="D163">
        <v>0</v>
      </c>
      <c r="E163">
        <v>2</v>
      </c>
      <c r="F163">
        <v>14</v>
      </c>
      <c r="G163" t="b">
        <v>0</v>
      </c>
      <c r="H163">
        <v>5</v>
      </c>
      <c r="I163">
        <v>2</v>
      </c>
      <c r="J163">
        <v>0.28000000000000003</v>
      </c>
      <c r="K163">
        <v>0.2727</v>
      </c>
      <c r="L163">
        <v>0.45</v>
      </c>
      <c r="M163">
        <v>0.16420000000000001</v>
      </c>
      <c r="N163">
        <v>15</v>
      </c>
      <c r="O163">
        <v>76</v>
      </c>
      <c r="P163">
        <v>91</v>
      </c>
    </row>
    <row r="164" spans="1:16" x14ac:dyDescent="0.35">
      <c r="A164">
        <v>773</v>
      </c>
      <c r="B164" s="1">
        <v>40578</v>
      </c>
      <c r="C164">
        <v>1</v>
      </c>
      <c r="D164">
        <v>0</v>
      </c>
      <c r="E164">
        <v>2</v>
      </c>
      <c r="F164">
        <v>15</v>
      </c>
      <c r="G164" t="b">
        <v>0</v>
      </c>
      <c r="H164">
        <v>5</v>
      </c>
      <c r="I164">
        <v>2</v>
      </c>
      <c r="J164">
        <v>0.28000000000000003</v>
      </c>
      <c r="K164">
        <v>0.2727</v>
      </c>
      <c r="L164">
        <v>0.48</v>
      </c>
      <c r="M164">
        <v>0.25369999999999998</v>
      </c>
      <c r="N164">
        <v>9</v>
      </c>
      <c r="O164">
        <v>81</v>
      </c>
      <c r="P164">
        <v>90</v>
      </c>
    </row>
    <row r="165" spans="1:16" x14ac:dyDescent="0.35">
      <c r="A165">
        <v>774</v>
      </c>
      <c r="B165" s="1">
        <v>40578</v>
      </c>
      <c r="C165">
        <v>1</v>
      </c>
      <c r="D165">
        <v>0</v>
      </c>
      <c r="E165">
        <v>2</v>
      </c>
      <c r="F165">
        <v>16</v>
      </c>
      <c r="G165" t="b">
        <v>0</v>
      </c>
      <c r="H165">
        <v>5</v>
      </c>
      <c r="I165">
        <v>2</v>
      </c>
      <c r="J165">
        <v>0.3</v>
      </c>
      <c r="K165">
        <v>0.28789999999999999</v>
      </c>
      <c r="L165">
        <v>0.42</v>
      </c>
      <c r="M165">
        <v>0.22389999999999999</v>
      </c>
      <c r="N165">
        <v>8</v>
      </c>
      <c r="O165">
        <v>91</v>
      </c>
      <c r="P165">
        <v>99</v>
      </c>
    </row>
    <row r="166" spans="1:16" x14ac:dyDescent="0.35">
      <c r="A166">
        <v>775</v>
      </c>
      <c r="B166" s="1">
        <v>40578</v>
      </c>
      <c r="C166">
        <v>1</v>
      </c>
      <c r="D166">
        <v>0</v>
      </c>
      <c r="E166">
        <v>2</v>
      </c>
      <c r="F166">
        <v>17</v>
      </c>
      <c r="G166" t="b">
        <v>0</v>
      </c>
      <c r="H166">
        <v>5</v>
      </c>
      <c r="I166">
        <v>2</v>
      </c>
      <c r="J166">
        <v>0.26</v>
      </c>
      <c r="K166">
        <v>0.2727</v>
      </c>
      <c r="L166">
        <v>0.56000000000000005</v>
      </c>
      <c r="M166">
        <v>0.1343</v>
      </c>
      <c r="N166">
        <v>10</v>
      </c>
      <c r="O166">
        <v>195</v>
      </c>
      <c r="P166">
        <v>205</v>
      </c>
    </row>
    <row r="167" spans="1:16" x14ac:dyDescent="0.35">
      <c r="A167">
        <v>776</v>
      </c>
      <c r="B167" s="1">
        <v>40578</v>
      </c>
      <c r="C167">
        <v>1</v>
      </c>
      <c r="D167">
        <v>0</v>
      </c>
      <c r="E167">
        <v>2</v>
      </c>
      <c r="F167">
        <v>18</v>
      </c>
      <c r="G167" t="b">
        <v>0</v>
      </c>
      <c r="H167">
        <v>5</v>
      </c>
      <c r="I167">
        <v>2</v>
      </c>
      <c r="J167">
        <v>0.24</v>
      </c>
      <c r="K167">
        <v>0.2576</v>
      </c>
      <c r="L167">
        <v>0.6</v>
      </c>
      <c r="M167">
        <v>0.1045</v>
      </c>
      <c r="N167">
        <v>3</v>
      </c>
      <c r="O167">
        <v>152</v>
      </c>
      <c r="P167">
        <v>155</v>
      </c>
    </row>
    <row r="168" spans="1:16" x14ac:dyDescent="0.35">
      <c r="A168">
        <v>777</v>
      </c>
      <c r="B168" s="1">
        <v>40578</v>
      </c>
      <c r="C168">
        <v>1</v>
      </c>
      <c r="D168">
        <v>0</v>
      </c>
      <c r="E168">
        <v>2</v>
      </c>
      <c r="F168">
        <v>19</v>
      </c>
      <c r="G168" t="b">
        <v>0</v>
      </c>
      <c r="H168">
        <v>5</v>
      </c>
      <c r="I168">
        <v>2</v>
      </c>
      <c r="J168">
        <v>0.24</v>
      </c>
      <c r="K168">
        <v>0.2424</v>
      </c>
      <c r="L168">
        <v>0.65</v>
      </c>
      <c r="M168">
        <v>0.1343</v>
      </c>
      <c r="N168">
        <v>1</v>
      </c>
      <c r="O168">
        <v>102</v>
      </c>
      <c r="P168">
        <v>103</v>
      </c>
    </row>
    <row r="169" spans="1:16" x14ac:dyDescent="0.35">
      <c r="A169">
        <v>778</v>
      </c>
      <c r="B169" s="1">
        <v>40578</v>
      </c>
      <c r="C169">
        <v>1</v>
      </c>
      <c r="D169">
        <v>0</v>
      </c>
      <c r="E169">
        <v>2</v>
      </c>
      <c r="F169">
        <v>20</v>
      </c>
      <c r="G169" t="b">
        <v>0</v>
      </c>
      <c r="H169">
        <v>5</v>
      </c>
      <c r="I169">
        <v>2</v>
      </c>
      <c r="J169">
        <v>0.24</v>
      </c>
      <c r="K169">
        <v>0.2424</v>
      </c>
      <c r="L169">
        <v>0.65</v>
      </c>
      <c r="M169">
        <v>0.16420000000000001</v>
      </c>
      <c r="N169">
        <v>2</v>
      </c>
      <c r="O169">
        <v>69</v>
      </c>
      <c r="P169">
        <v>71</v>
      </c>
    </row>
    <row r="170" spans="1:16" x14ac:dyDescent="0.35">
      <c r="A170">
        <v>779</v>
      </c>
      <c r="B170" s="1">
        <v>40578</v>
      </c>
      <c r="C170">
        <v>1</v>
      </c>
      <c r="D170">
        <v>0</v>
      </c>
      <c r="E170">
        <v>2</v>
      </c>
      <c r="F170">
        <v>21</v>
      </c>
      <c r="G170" t="b">
        <v>0</v>
      </c>
      <c r="H170">
        <v>5</v>
      </c>
      <c r="I170">
        <v>2</v>
      </c>
      <c r="J170">
        <v>0.24</v>
      </c>
      <c r="K170">
        <v>0.2424</v>
      </c>
      <c r="L170">
        <v>0.7</v>
      </c>
      <c r="M170">
        <v>0.16420000000000001</v>
      </c>
      <c r="N170">
        <v>2</v>
      </c>
      <c r="O170">
        <v>41</v>
      </c>
      <c r="P170">
        <v>43</v>
      </c>
    </row>
    <row r="171" spans="1:16" x14ac:dyDescent="0.35">
      <c r="A171">
        <v>780</v>
      </c>
      <c r="B171" s="1">
        <v>40578</v>
      </c>
      <c r="C171">
        <v>1</v>
      </c>
      <c r="D171">
        <v>0</v>
      </c>
      <c r="E171">
        <v>2</v>
      </c>
      <c r="F171">
        <v>22</v>
      </c>
      <c r="G171" t="b">
        <v>0</v>
      </c>
      <c r="H171">
        <v>5</v>
      </c>
      <c r="I171">
        <v>2</v>
      </c>
      <c r="J171">
        <v>0.24</v>
      </c>
      <c r="K171">
        <v>0.2424</v>
      </c>
      <c r="L171">
        <v>0.65</v>
      </c>
      <c r="M171">
        <v>0.16420000000000001</v>
      </c>
      <c r="N171">
        <v>1</v>
      </c>
      <c r="O171">
        <v>45</v>
      </c>
      <c r="P171">
        <v>46</v>
      </c>
    </row>
    <row r="172" spans="1:16" x14ac:dyDescent="0.35">
      <c r="A172">
        <v>781</v>
      </c>
      <c r="B172" s="1">
        <v>40578</v>
      </c>
      <c r="C172">
        <v>1</v>
      </c>
      <c r="D172">
        <v>0</v>
      </c>
      <c r="E172">
        <v>2</v>
      </c>
      <c r="F172">
        <v>23</v>
      </c>
      <c r="G172" t="b">
        <v>0</v>
      </c>
      <c r="H172">
        <v>5</v>
      </c>
      <c r="I172">
        <v>2</v>
      </c>
      <c r="J172">
        <v>0.24</v>
      </c>
      <c r="K172">
        <v>0.2424</v>
      </c>
      <c r="L172">
        <v>0.7</v>
      </c>
      <c r="M172">
        <v>0.1343</v>
      </c>
      <c r="N172">
        <v>1</v>
      </c>
      <c r="O172">
        <v>30</v>
      </c>
      <c r="P172">
        <v>31</v>
      </c>
    </row>
    <row r="173" spans="1:16" x14ac:dyDescent="0.35">
      <c r="A173">
        <v>782</v>
      </c>
      <c r="B173" s="1">
        <v>40579</v>
      </c>
      <c r="C173">
        <v>1</v>
      </c>
      <c r="D173">
        <v>0</v>
      </c>
      <c r="E173">
        <v>2</v>
      </c>
      <c r="F173">
        <v>0</v>
      </c>
      <c r="G173" t="b">
        <v>0</v>
      </c>
      <c r="H173">
        <v>6</v>
      </c>
      <c r="I173">
        <v>2</v>
      </c>
      <c r="J173">
        <v>0.24</v>
      </c>
      <c r="K173">
        <v>0.2424</v>
      </c>
      <c r="L173">
        <v>0.7</v>
      </c>
      <c r="M173">
        <v>0.16420000000000001</v>
      </c>
      <c r="N173">
        <v>3</v>
      </c>
      <c r="O173">
        <v>36</v>
      </c>
      <c r="P173">
        <v>39</v>
      </c>
    </row>
    <row r="174" spans="1:16" x14ac:dyDescent="0.35">
      <c r="A174">
        <v>783</v>
      </c>
      <c r="B174" s="1">
        <v>40579</v>
      </c>
      <c r="C174">
        <v>1</v>
      </c>
      <c r="D174">
        <v>0</v>
      </c>
      <c r="E174">
        <v>2</v>
      </c>
      <c r="F174">
        <v>1</v>
      </c>
      <c r="G174" t="b">
        <v>0</v>
      </c>
      <c r="H174">
        <v>6</v>
      </c>
      <c r="I174">
        <v>2</v>
      </c>
      <c r="J174">
        <v>0.24</v>
      </c>
      <c r="K174">
        <v>0.2424</v>
      </c>
      <c r="L174">
        <v>0.65</v>
      </c>
      <c r="M174">
        <v>0.16420000000000001</v>
      </c>
      <c r="N174">
        <v>1</v>
      </c>
      <c r="O174">
        <v>17</v>
      </c>
      <c r="P174">
        <v>18</v>
      </c>
    </row>
    <row r="175" spans="1:16" x14ac:dyDescent="0.35">
      <c r="A175">
        <v>784</v>
      </c>
      <c r="B175" s="1">
        <v>40579</v>
      </c>
      <c r="C175">
        <v>1</v>
      </c>
      <c r="D175">
        <v>0</v>
      </c>
      <c r="E175">
        <v>2</v>
      </c>
      <c r="F175">
        <v>2</v>
      </c>
      <c r="G175" t="b">
        <v>0</v>
      </c>
      <c r="H175">
        <v>6</v>
      </c>
      <c r="I175">
        <v>2</v>
      </c>
      <c r="J175">
        <v>0.24</v>
      </c>
      <c r="K175">
        <v>0.2424</v>
      </c>
      <c r="L175">
        <v>0.75</v>
      </c>
      <c r="M175">
        <v>0.16420000000000001</v>
      </c>
      <c r="N175">
        <v>5</v>
      </c>
      <c r="O175">
        <v>12</v>
      </c>
      <c r="P175">
        <v>17</v>
      </c>
    </row>
    <row r="176" spans="1:16" x14ac:dyDescent="0.35">
      <c r="A176">
        <v>785</v>
      </c>
      <c r="B176" s="1">
        <v>40579</v>
      </c>
      <c r="C176">
        <v>1</v>
      </c>
      <c r="D176">
        <v>0</v>
      </c>
      <c r="E176">
        <v>2</v>
      </c>
      <c r="F176">
        <v>3</v>
      </c>
      <c r="G176" t="b">
        <v>0</v>
      </c>
      <c r="H176">
        <v>6</v>
      </c>
      <c r="I176">
        <v>2</v>
      </c>
      <c r="J176">
        <v>0.24</v>
      </c>
      <c r="K176">
        <v>0.2424</v>
      </c>
      <c r="L176">
        <v>0.75</v>
      </c>
      <c r="M176">
        <v>0.16420000000000001</v>
      </c>
      <c r="N176">
        <v>1</v>
      </c>
      <c r="O176">
        <v>10</v>
      </c>
      <c r="P176">
        <v>11</v>
      </c>
    </row>
    <row r="177" spans="1:16" x14ac:dyDescent="0.35">
      <c r="A177">
        <v>786</v>
      </c>
      <c r="B177" s="1">
        <v>40579</v>
      </c>
      <c r="C177">
        <v>1</v>
      </c>
      <c r="D177">
        <v>0</v>
      </c>
      <c r="E177">
        <v>2</v>
      </c>
      <c r="F177">
        <v>4</v>
      </c>
      <c r="G177" t="b">
        <v>0</v>
      </c>
      <c r="H177">
        <v>6</v>
      </c>
      <c r="I177">
        <v>3</v>
      </c>
      <c r="J177">
        <v>0.22</v>
      </c>
      <c r="K177">
        <v>0.2273</v>
      </c>
      <c r="L177">
        <v>0.93</v>
      </c>
      <c r="M177">
        <v>0.1343</v>
      </c>
      <c r="N177">
        <v>0</v>
      </c>
      <c r="O177">
        <v>8</v>
      </c>
      <c r="P177">
        <v>8</v>
      </c>
    </row>
    <row r="178" spans="1:16" x14ac:dyDescent="0.35">
      <c r="A178">
        <v>787</v>
      </c>
      <c r="B178" s="1">
        <v>40579</v>
      </c>
      <c r="C178">
        <v>1</v>
      </c>
      <c r="D178">
        <v>0</v>
      </c>
      <c r="E178">
        <v>2</v>
      </c>
      <c r="F178">
        <v>5</v>
      </c>
      <c r="G178" t="b">
        <v>0</v>
      </c>
      <c r="H178">
        <v>6</v>
      </c>
      <c r="I178">
        <v>3</v>
      </c>
      <c r="J178">
        <v>0.2</v>
      </c>
      <c r="K178">
        <v>0.2273</v>
      </c>
      <c r="L178">
        <v>1</v>
      </c>
      <c r="M178">
        <v>8.9599999999999999E-2</v>
      </c>
      <c r="N178">
        <v>0</v>
      </c>
      <c r="O178">
        <v>9</v>
      </c>
      <c r="P178">
        <v>9</v>
      </c>
    </row>
    <row r="179" spans="1:16" x14ac:dyDescent="0.35">
      <c r="A179">
        <v>788</v>
      </c>
      <c r="B179" s="1">
        <v>40579</v>
      </c>
      <c r="C179">
        <v>1</v>
      </c>
      <c r="D179">
        <v>0</v>
      </c>
      <c r="E179">
        <v>2</v>
      </c>
      <c r="F179">
        <v>6</v>
      </c>
      <c r="G179" t="b">
        <v>0</v>
      </c>
      <c r="H179">
        <v>6</v>
      </c>
      <c r="I179">
        <v>3</v>
      </c>
      <c r="J179">
        <v>0.2</v>
      </c>
      <c r="K179">
        <v>0.2576</v>
      </c>
      <c r="L179">
        <v>1</v>
      </c>
      <c r="M179">
        <v>0</v>
      </c>
      <c r="N179">
        <v>0</v>
      </c>
      <c r="O179">
        <v>4</v>
      </c>
      <c r="P179">
        <v>4</v>
      </c>
    </row>
    <row r="180" spans="1:16" x14ac:dyDescent="0.35">
      <c r="A180">
        <v>789</v>
      </c>
      <c r="B180" s="1">
        <v>40579</v>
      </c>
      <c r="C180">
        <v>1</v>
      </c>
      <c r="D180">
        <v>0</v>
      </c>
      <c r="E180">
        <v>2</v>
      </c>
      <c r="F180">
        <v>7</v>
      </c>
      <c r="G180" t="b">
        <v>0</v>
      </c>
      <c r="H180">
        <v>6</v>
      </c>
      <c r="I180">
        <v>3</v>
      </c>
      <c r="J180">
        <v>0.22</v>
      </c>
      <c r="K180">
        <v>0.2576</v>
      </c>
      <c r="L180">
        <v>0.93</v>
      </c>
      <c r="M180">
        <v>8.9599999999999999E-2</v>
      </c>
      <c r="N180">
        <v>0</v>
      </c>
      <c r="O180">
        <v>4</v>
      </c>
      <c r="P180">
        <v>4</v>
      </c>
    </row>
    <row r="181" spans="1:16" x14ac:dyDescent="0.35">
      <c r="A181">
        <v>790</v>
      </c>
      <c r="B181" s="1">
        <v>40579</v>
      </c>
      <c r="C181">
        <v>1</v>
      </c>
      <c r="D181">
        <v>0</v>
      </c>
      <c r="E181">
        <v>2</v>
      </c>
      <c r="F181">
        <v>8</v>
      </c>
      <c r="G181" t="b">
        <v>0</v>
      </c>
      <c r="H181">
        <v>6</v>
      </c>
      <c r="I181">
        <v>3</v>
      </c>
      <c r="J181">
        <v>0.2</v>
      </c>
      <c r="K181">
        <v>0.2273</v>
      </c>
      <c r="L181">
        <v>1</v>
      </c>
      <c r="M181">
        <v>8.9599999999999999E-2</v>
      </c>
      <c r="N181">
        <v>0</v>
      </c>
      <c r="O181">
        <v>10</v>
      </c>
      <c r="P181">
        <v>10</v>
      </c>
    </row>
    <row r="182" spans="1:16" x14ac:dyDescent="0.35">
      <c r="A182">
        <v>791</v>
      </c>
      <c r="B182" s="1">
        <v>40579</v>
      </c>
      <c r="C182">
        <v>1</v>
      </c>
      <c r="D182">
        <v>0</v>
      </c>
      <c r="E182">
        <v>2</v>
      </c>
      <c r="F182">
        <v>9</v>
      </c>
      <c r="G182" t="b">
        <v>0</v>
      </c>
      <c r="H182">
        <v>6</v>
      </c>
      <c r="I182">
        <v>3</v>
      </c>
      <c r="J182">
        <v>0.2</v>
      </c>
      <c r="K182">
        <v>0.2273</v>
      </c>
      <c r="L182">
        <v>1</v>
      </c>
      <c r="M182">
        <v>8.9599999999999999E-2</v>
      </c>
      <c r="N182">
        <v>3</v>
      </c>
      <c r="O182">
        <v>17</v>
      </c>
      <c r="P182">
        <v>20</v>
      </c>
    </row>
    <row r="183" spans="1:16" x14ac:dyDescent="0.35">
      <c r="A183">
        <v>792</v>
      </c>
      <c r="B183" s="1">
        <v>40579</v>
      </c>
      <c r="C183">
        <v>1</v>
      </c>
      <c r="D183">
        <v>0</v>
      </c>
      <c r="E183">
        <v>2</v>
      </c>
      <c r="F183">
        <v>10</v>
      </c>
      <c r="G183" t="b">
        <v>0</v>
      </c>
      <c r="H183">
        <v>6</v>
      </c>
      <c r="I183">
        <v>3</v>
      </c>
      <c r="J183">
        <v>0.2</v>
      </c>
      <c r="K183">
        <v>0.21210000000000001</v>
      </c>
      <c r="L183">
        <v>1</v>
      </c>
      <c r="M183">
        <v>0.1343</v>
      </c>
      <c r="N183">
        <v>3</v>
      </c>
      <c r="O183">
        <v>31</v>
      </c>
      <c r="P183">
        <v>34</v>
      </c>
    </row>
    <row r="184" spans="1:16" x14ac:dyDescent="0.35">
      <c r="A184">
        <v>793</v>
      </c>
      <c r="B184" s="1">
        <v>40579</v>
      </c>
      <c r="C184">
        <v>1</v>
      </c>
      <c r="D184">
        <v>0</v>
      </c>
      <c r="E184">
        <v>2</v>
      </c>
      <c r="F184">
        <v>11</v>
      </c>
      <c r="G184" t="b">
        <v>0</v>
      </c>
      <c r="H184">
        <v>6</v>
      </c>
      <c r="I184">
        <v>3</v>
      </c>
      <c r="J184">
        <v>0.22</v>
      </c>
      <c r="K184">
        <v>0.2273</v>
      </c>
      <c r="L184">
        <v>1</v>
      </c>
      <c r="M184">
        <v>0.1343</v>
      </c>
      <c r="N184">
        <v>1</v>
      </c>
      <c r="O184">
        <v>46</v>
      </c>
      <c r="P184">
        <v>47</v>
      </c>
    </row>
    <row r="185" spans="1:16" x14ac:dyDescent="0.35">
      <c r="A185">
        <v>794</v>
      </c>
      <c r="B185" s="1">
        <v>40579</v>
      </c>
      <c r="C185">
        <v>1</v>
      </c>
      <c r="D185">
        <v>0</v>
      </c>
      <c r="E185">
        <v>2</v>
      </c>
      <c r="F185">
        <v>12</v>
      </c>
      <c r="G185" t="b">
        <v>0</v>
      </c>
      <c r="H185">
        <v>6</v>
      </c>
      <c r="I185">
        <v>3</v>
      </c>
      <c r="J185">
        <v>0.22</v>
      </c>
      <c r="K185">
        <v>0.2273</v>
      </c>
      <c r="L185">
        <v>1</v>
      </c>
      <c r="M185">
        <v>0.16420000000000001</v>
      </c>
      <c r="N185">
        <v>10</v>
      </c>
      <c r="O185">
        <v>42</v>
      </c>
      <c r="P185">
        <v>52</v>
      </c>
    </row>
    <row r="186" spans="1:16" x14ac:dyDescent="0.35">
      <c r="A186">
        <v>795</v>
      </c>
      <c r="B186" s="1">
        <v>40579</v>
      </c>
      <c r="C186">
        <v>1</v>
      </c>
      <c r="D186">
        <v>0</v>
      </c>
      <c r="E186">
        <v>2</v>
      </c>
      <c r="F186">
        <v>13</v>
      </c>
      <c r="G186" t="b">
        <v>0</v>
      </c>
      <c r="H186">
        <v>6</v>
      </c>
      <c r="I186">
        <v>3</v>
      </c>
      <c r="J186">
        <v>0.22</v>
      </c>
      <c r="K186">
        <v>0.2273</v>
      </c>
      <c r="L186">
        <v>1</v>
      </c>
      <c r="M186">
        <v>0.16420000000000001</v>
      </c>
      <c r="N186">
        <v>10</v>
      </c>
      <c r="O186">
        <v>62</v>
      </c>
      <c r="P186">
        <v>72</v>
      </c>
    </row>
    <row r="187" spans="1:16" x14ac:dyDescent="0.35">
      <c r="A187">
        <v>796</v>
      </c>
      <c r="B187" s="1">
        <v>40579</v>
      </c>
      <c r="C187">
        <v>1</v>
      </c>
      <c r="D187">
        <v>0</v>
      </c>
      <c r="E187">
        <v>2</v>
      </c>
      <c r="F187">
        <v>14</v>
      </c>
      <c r="G187" t="b">
        <v>0</v>
      </c>
      <c r="H187">
        <v>6</v>
      </c>
      <c r="I187">
        <v>3</v>
      </c>
      <c r="J187">
        <v>0.22</v>
      </c>
      <c r="K187">
        <v>0.2727</v>
      </c>
      <c r="L187">
        <v>1</v>
      </c>
      <c r="M187">
        <v>0</v>
      </c>
      <c r="N187">
        <v>5</v>
      </c>
      <c r="O187">
        <v>50</v>
      </c>
      <c r="P187">
        <v>55</v>
      </c>
    </row>
    <row r="188" spans="1:16" x14ac:dyDescent="0.35">
      <c r="A188">
        <v>797</v>
      </c>
      <c r="B188" s="1">
        <v>40579</v>
      </c>
      <c r="C188">
        <v>1</v>
      </c>
      <c r="D188">
        <v>0</v>
      </c>
      <c r="E188">
        <v>2</v>
      </c>
      <c r="F188">
        <v>15</v>
      </c>
      <c r="G188" t="b">
        <v>0</v>
      </c>
      <c r="H188">
        <v>6</v>
      </c>
      <c r="I188">
        <v>3</v>
      </c>
      <c r="J188">
        <v>0.22</v>
      </c>
      <c r="K188">
        <v>0.2727</v>
      </c>
      <c r="L188">
        <v>1</v>
      </c>
      <c r="M188">
        <v>0</v>
      </c>
      <c r="N188">
        <v>11</v>
      </c>
      <c r="O188">
        <v>49</v>
      </c>
      <c r="P188">
        <v>60</v>
      </c>
    </row>
    <row r="189" spans="1:16" x14ac:dyDescent="0.35">
      <c r="A189">
        <v>798</v>
      </c>
      <c r="B189" s="1">
        <v>40579</v>
      </c>
      <c r="C189">
        <v>1</v>
      </c>
      <c r="D189">
        <v>0</v>
      </c>
      <c r="E189">
        <v>2</v>
      </c>
      <c r="F189">
        <v>16</v>
      </c>
      <c r="G189" t="b">
        <v>0</v>
      </c>
      <c r="H189">
        <v>6</v>
      </c>
      <c r="I189">
        <v>3</v>
      </c>
      <c r="J189">
        <v>0.22</v>
      </c>
      <c r="K189">
        <v>0.2273</v>
      </c>
      <c r="L189">
        <v>1</v>
      </c>
      <c r="M189">
        <v>0.1343</v>
      </c>
      <c r="N189">
        <v>8</v>
      </c>
      <c r="O189">
        <v>63</v>
      </c>
      <c r="P189">
        <v>71</v>
      </c>
    </row>
    <row r="190" spans="1:16" x14ac:dyDescent="0.35">
      <c r="A190">
        <v>799</v>
      </c>
      <c r="B190" s="1">
        <v>40579</v>
      </c>
      <c r="C190">
        <v>1</v>
      </c>
      <c r="D190">
        <v>0</v>
      </c>
      <c r="E190">
        <v>2</v>
      </c>
      <c r="F190">
        <v>17</v>
      </c>
      <c r="G190" t="b">
        <v>0</v>
      </c>
      <c r="H190">
        <v>6</v>
      </c>
      <c r="I190">
        <v>2</v>
      </c>
      <c r="J190">
        <v>0.24</v>
      </c>
      <c r="K190">
        <v>0.21210000000000001</v>
      </c>
      <c r="L190">
        <v>1</v>
      </c>
      <c r="M190">
        <v>0.28360000000000002</v>
      </c>
      <c r="N190">
        <v>14</v>
      </c>
      <c r="O190">
        <v>64</v>
      </c>
      <c r="P190">
        <v>78</v>
      </c>
    </row>
    <row r="191" spans="1:16" x14ac:dyDescent="0.35">
      <c r="A191">
        <v>800</v>
      </c>
      <c r="B191" s="1">
        <v>40579</v>
      </c>
      <c r="C191">
        <v>1</v>
      </c>
      <c r="D191">
        <v>0</v>
      </c>
      <c r="E191">
        <v>2</v>
      </c>
      <c r="F191">
        <v>18</v>
      </c>
      <c r="G191" t="b">
        <v>0</v>
      </c>
      <c r="H191">
        <v>6</v>
      </c>
      <c r="I191">
        <v>2</v>
      </c>
      <c r="J191">
        <v>0.28000000000000003</v>
      </c>
      <c r="K191">
        <v>0.2424</v>
      </c>
      <c r="L191">
        <v>0.93</v>
      </c>
      <c r="M191">
        <v>0.44779999999999998</v>
      </c>
      <c r="N191">
        <v>2</v>
      </c>
      <c r="O191">
        <v>81</v>
      </c>
      <c r="P191">
        <v>83</v>
      </c>
    </row>
    <row r="192" spans="1:16" x14ac:dyDescent="0.35">
      <c r="A192">
        <v>801</v>
      </c>
      <c r="B192" s="1">
        <v>40579</v>
      </c>
      <c r="C192">
        <v>1</v>
      </c>
      <c r="D192">
        <v>0</v>
      </c>
      <c r="E192">
        <v>2</v>
      </c>
      <c r="F192">
        <v>19</v>
      </c>
      <c r="G192" t="b">
        <v>0</v>
      </c>
      <c r="H192">
        <v>6</v>
      </c>
      <c r="I192">
        <v>2</v>
      </c>
      <c r="J192">
        <v>0.28000000000000003</v>
      </c>
      <c r="K192">
        <v>0.2424</v>
      </c>
      <c r="L192">
        <v>0.93</v>
      </c>
      <c r="M192">
        <v>0.44779999999999998</v>
      </c>
      <c r="N192">
        <v>6</v>
      </c>
      <c r="O192">
        <v>78</v>
      </c>
      <c r="P192">
        <v>84</v>
      </c>
    </row>
    <row r="193" spans="1:16" x14ac:dyDescent="0.35">
      <c r="A193">
        <v>802</v>
      </c>
      <c r="B193" s="1">
        <v>40579</v>
      </c>
      <c r="C193">
        <v>1</v>
      </c>
      <c r="D193">
        <v>0</v>
      </c>
      <c r="E193">
        <v>2</v>
      </c>
      <c r="F193">
        <v>20</v>
      </c>
      <c r="G193" t="b">
        <v>0</v>
      </c>
      <c r="H193">
        <v>6</v>
      </c>
      <c r="I193">
        <v>1</v>
      </c>
      <c r="J193">
        <v>0.3</v>
      </c>
      <c r="K193">
        <v>0.28789999999999999</v>
      </c>
      <c r="L193">
        <v>0.87</v>
      </c>
      <c r="M193">
        <v>0.25369999999999998</v>
      </c>
      <c r="N193">
        <v>5</v>
      </c>
      <c r="O193">
        <v>64</v>
      </c>
      <c r="P193">
        <v>69</v>
      </c>
    </row>
    <row r="194" spans="1:16" x14ac:dyDescent="0.35">
      <c r="A194">
        <v>803</v>
      </c>
      <c r="B194" s="1">
        <v>40579</v>
      </c>
      <c r="C194">
        <v>1</v>
      </c>
      <c r="D194">
        <v>0</v>
      </c>
      <c r="E194">
        <v>2</v>
      </c>
      <c r="F194">
        <v>21</v>
      </c>
      <c r="G194" t="b">
        <v>0</v>
      </c>
      <c r="H194">
        <v>6</v>
      </c>
      <c r="I194">
        <v>1</v>
      </c>
      <c r="J194">
        <v>0.26</v>
      </c>
      <c r="K194">
        <v>0.2576</v>
      </c>
      <c r="L194">
        <v>1</v>
      </c>
      <c r="M194">
        <v>0.19400000000000001</v>
      </c>
      <c r="N194">
        <v>3</v>
      </c>
      <c r="O194">
        <v>53</v>
      </c>
      <c r="P194">
        <v>56</v>
      </c>
    </row>
    <row r="195" spans="1:16" x14ac:dyDescent="0.35">
      <c r="A195">
        <v>804</v>
      </c>
      <c r="B195" s="1">
        <v>40579</v>
      </c>
      <c r="C195">
        <v>1</v>
      </c>
      <c r="D195">
        <v>0</v>
      </c>
      <c r="E195">
        <v>2</v>
      </c>
      <c r="F195">
        <v>22</v>
      </c>
      <c r="G195" t="b">
        <v>0</v>
      </c>
      <c r="H195">
        <v>6</v>
      </c>
      <c r="I195">
        <v>1</v>
      </c>
      <c r="J195">
        <v>0.26</v>
      </c>
      <c r="K195">
        <v>0.2727</v>
      </c>
      <c r="L195">
        <v>0.93</v>
      </c>
      <c r="M195">
        <v>0.1343</v>
      </c>
      <c r="N195">
        <v>2</v>
      </c>
      <c r="O195">
        <v>43</v>
      </c>
      <c r="P195">
        <v>45</v>
      </c>
    </row>
    <row r="196" spans="1:16" x14ac:dyDescent="0.35">
      <c r="A196">
        <v>805</v>
      </c>
      <c r="B196" s="1">
        <v>40579</v>
      </c>
      <c r="C196">
        <v>1</v>
      </c>
      <c r="D196">
        <v>0</v>
      </c>
      <c r="E196">
        <v>2</v>
      </c>
      <c r="F196">
        <v>23</v>
      </c>
      <c r="G196" t="b">
        <v>0</v>
      </c>
      <c r="H196">
        <v>6</v>
      </c>
      <c r="I196">
        <v>1</v>
      </c>
      <c r="J196">
        <v>0.26</v>
      </c>
      <c r="K196">
        <v>0.2576</v>
      </c>
      <c r="L196">
        <v>0.93</v>
      </c>
      <c r="M196">
        <v>0.22389999999999999</v>
      </c>
      <c r="N196">
        <v>7</v>
      </c>
      <c r="O196">
        <v>52</v>
      </c>
      <c r="P196">
        <v>59</v>
      </c>
    </row>
    <row r="197" spans="1:16" x14ac:dyDescent="0.35">
      <c r="A197">
        <v>806</v>
      </c>
      <c r="B197" s="1">
        <v>40580</v>
      </c>
      <c r="C197">
        <v>1</v>
      </c>
      <c r="D197">
        <v>0</v>
      </c>
      <c r="E197">
        <v>2</v>
      </c>
      <c r="F197">
        <v>0</v>
      </c>
      <c r="G197" t="b">
        <v>0</v>
      </c>
      <c r="H197">
        <v>0</v>
      </c>
      <c r="I197">
        <v>1</v>
      </c>
      <c r="J197">
        <v>0.26</v>
      </c>
      <c r="K197">
        <v>0.2576</v>
      </c>
      <c r="L197">
        <v>0.7</v>
      </c>
      <c r="M197">
        <v>0.19400000000000001</v>
      </c>
      <c r="N197">
        <v>2</v>
      </c>
      <c r="O197">
        <v>37</v>
      </c>
      <c r="P197">
        <v>39</v>
      </c>
    </row>
    <row r="198" spans="1:16" x14ac:dyDescent="0.35">
      <c r="A198">
        <v>807</v>
      </c>
      <c r="B198" s="1">
        <v>40580</v>
      </c>
      <c r="C198">
        <v>1</v>
      </c>
      <c r="D198">
        <v>0</v>
      </c>
      <c r="E198">
        <v>2</v>
      </c>
      <c r="F198">
        <v>1</v>
      </c>
      <c r="G198" t="b">
        <v>0</v>
      </c>
      <c r="H198">
        <v>0</v>
      </c>
      <c r="I198">
        <v>1</v>
      </c>
      <c r="J198">
        <v>0.26</v>
      </c>
      <c r="K198">
        <v>0.2273</v>
      </c>
      <c r="L198">
        <v>0.65</v>
      </c>
      <c r="M198">
        <v>0.41789999999999999</v>
      </c>
      <c r="N198">
        <v>4</v>
      </c>
      <c r="O198">
        <v>40</v>
      </c>
      <c r="P198">
        <v>44</v>
      </c>
    </row>
    <row r="199" spans="1:16" x14ac:dyDescent="0.35">
      <c r="A199">
        <v>808</v>
      </c>
      <c r="B199" s="1">
        <v>40580</v>
      </c>
      <c r="C199">
        <v>1</v>
      </c>
      <c r="D199">
        <v>0</v>
      </c>
      <c r="E199">
        <v>2</v>
      </c>
      <c r="F199">
        <v>2</v>
      </c>
      <c r="G199" t="b">
        <v>0</v>
      </c>
      <c r="H199">
        <v>0</v>
      </c>
      <c r="I199">
        <v>1</v>
      </c>
      <c r="J199">
        <v>0.26</v>
      </c>
      <c r="K199">
        <v>0.2273</v>
      </c>
      <c r="L199">
        <v>0.6</v>
      </c>
      <c r="M199">
        <v>0.32840000000000003</v>
      </c>
      <c r="N199">
        <v>0</v>
      </c>
      <c r="O199">
        <v>20</v>
      </c>
      <c r="P199">
        <v>20</v>
      </c>
    </row>
    <row r="200" spans="1:16" x14ac:dyDescent="0.35">
      <c r="A200">
        <v>809</v>
      </c>
      <c r="B200" s="1">
        <v>40580</v>
      </c>
      <c r="C200">
        <v>1</v>
      </c>
      <c r="D200">
        <v>0</v>
      </c>
      <c r="E200">
        <v>2</v>
      </c>
      <c r="F200">
        <v>3</v>
      </c>
      <c r="G200" t="b">
        <v>0</v>
      </c>
      <c r="H200">
        <v>0</v>
      </c>
      <c r="I200">
        <v>1</v>
      </c>
      <c r="J200">
        <v>0.26</v>
      </c>
      <c r="K200">
        <v>0.28789999999999999</v>
      </c>
      <c r="L200">
        <v>0.6</v>
      </c>
      <c r="M200">
        <v>8.9599999999999999E-2</v>
      </c>
      <c r="N200">
        <v>3</v>
      </c>
      <c r="O200">
        <v>10</v>
      </c>
      <c r="P200">
        <v>13</v>
      </c>
    </row>
    <row r="201" spans="1:16" x14ac:dyDescent="0.35">
      <c r="A201">
        <v>810</v>
      </c>
      <c r="B201" s="1">
        <v>40580</v>
      </c>
      <c r="C201">
        <v>1</v>
      </c>
      <c r="D201">
        <v>0</v>
      </c>
      <c r="E201">
        <v>2</v>
      </c>
      <c r="F201">
        <v>4</v>
      </c>
      <c r="G201" t="b">
        <v>0</v>
      </c>
      <c r="H201">
        <v>0</v>
      </c>
      <c r="I201">
        <v>1</v>
      </c>
      <c r="J201">
        <v>0.26</v>
      </c>
      <c r="K201">
        <v>0.2273</v>
      </c>
      <c r="L201">
        <v>0.6</v>
      </c>
      <c r="M201">
        <v>0.35820000000000002</v>
      </c>
      <c r="N201">
        <v>0</v>
      </c>
      <c r="O201">
        <v>2</v>
      </c>
      <c r="P201">
        <v>2</v>
      </c>
    </row>
    <row r="202" spans="1:16" x14ac:dyDescent="0.35">
      <c r="A202">
        <v>811</v>
      </c>
      <c r="B202" s="1">
        <v>40580</v>
      </c>
      <c r="C202">
        <v>1</v>
      </c>
      <c r="D202">
        <v>0</v>
      </c>
      <c r="E202">
        <v>2</v>
      </c>
      <c r="F202">
        <v>5</v>
      </c>
      <c r="G202" t="b">
        <v>0</v>
      </c>
      <c r="H202">
        <v>0</v>
      </c>
      <c r="I202">
        <v>1</v>
      </c>
      <c r="J202">
        <v>0.26</v>
      </c>
      <c r="K202">
        <v>0.2576</v>
      </c>
      <c r="L202">
        <v>0.6</v>
      </c>
      <c r="M202">
        <v>0.22389999999999999</v>
      </c>
      <c r="N202">
        <v>0</v>
      </c>
      <c r="O202">
        <v>1</v>
      </c>
      <c r="P202">
        <v>1</v>
      </c>
    </row>
    <row r="203" spans="1:16" x14ac:dyDescent="0.35">
      <c r="A203">
        <v>812</v>
      </c>
      <c r="B203" s="1">
        <v>40580</v>
      </c>
      <c r="C203">
        <v>1</v>
      </c>
      <c r="D203">
        <v>0</v>
      </c>
      <c r="E203">
        <v>2</v>
      </c>
      <c r="F203">
        <v>6</v>
      </c>
      <c r="G203" t="b">
        <v>0</v>
      </c>
      <c r="H203">
        <v>0</v>
      </c>
      <c r="I203">
        <v>1</v>
      </c>
      <c r="J203">
        <v>0.26</v>
      </c>
      <c r="K203">
        <v>0.2576</v>
      </c>
      <c r="L203">
        <v>0.6</v>
      </c>
      <c r="M203">
        <v>0.22389999999999999</v>
      </c>
      <c r="N203">
        <v>0</v>
      </c>
      <c r="O203">
        <v>1</v>
      </c>
      <c r="P203">
        <v>1</v>
      </c>
    </row>
    <row r="204" spans="1:16" x14ac:dyDescent="0.35">
      <c r="A204">
        <v>813</v>
      </c>
      <c r="B204" s="1">
        <v>40580</v>
      </c>
      <c r="C204">
        <v>1</v>
      </c>
      <c r="D204">
        <v>0</v>
      </c>
      <c r="E204">
        <v>2</v>
      </c>
      <c r="F204">
        <v>7</v>
      </c>
      <c r="G204" t="b">
        <v>0</v>
      </c>
      <c r="H204">
        <v>0</v>
      </c>
      <c r="I204">
        <v>1</v>
      </c>
      <c r="J204">
        <v>0.24</v>
      </c>
      <c r="K204">
        <v>0.2424</v>
      </c>
      <c r="L204">
        <v>0.65</v>
      </c>
      <c r="M204">
        <v>0.16420000000000001</v>
      </c>
      <c r="N204">
        <v>0</v>
      </c>
      <c r="O204">
        <v>8</v>
      </c>
      <c r="P204">
        <v>8</v>
      </c>
    </row>
    <row r="205" spans="1:16" x14ac:dyDescent="0.35">
      <c r="A205">
        <v>814</v>
      </c>
      <c r="B205" s="1">
        <v>40580</v>
      </c>
      <c r="C205">
        <v>1</v>
      </c>
      <c r="D205">
        <v>0</v>
      </c>
      <c r="E205">
        <v>2</v>
      </c>
      <c r="F205">
        <v>8</v>
      </c>
      <c r="G205" t="b">
        <v>0</v>
      </c>
      <c r="H205">
        <v>0</v>
      </c>
      <c r="I205">
        <v>1</v>
      </c>
      <c r="J205">
        <v>0.24</v>
      </c>
      <c r="K205">
        <v>0.2576</v>
      </c>
      <c r="L205">
        <v>0.65</v>
      </c>
      <c r="M205">
        <v>0.1045</v>
      </c>
      <c r="N205">
        <v>2</v>
      </c>
      <c r="O205">
        <v>21</v>
      </c>
      <c r="P205">
        <v>23</v>
      </c>
    </row>
    <row r="206" spans="1:16" x14ac:dyDescent="0.35">
      <c r="A206">
        <v>815</v>
      </c>
      <c r="B206" s="1">
        <v>40580</v>
      </c>
      <c r="C206">
        <v>1</v>
      </c>
      <c r="D206">
        <v>0</v>
      </c>
      <c r="E206">
        <v>2</v>
      </c>
      <c r="F206">
        <v>9</v>
      </c>
      <c r="G206" t="b">
        <v>0</v>
      </c>
      <c r="H206">
        <v>0</v>
      </c>
      <c r="I206">
        <v>1</v>
      </c>
      <c r="J206">
        <v>0.28000000000000003</v>
      </c>
      <c r="K206">
        <v>0.28789999999999999</v>
      </c>
      <c r="L206">
        <v>0.56000000000000005</v>
      </c>
      <c r="M206">
        <v>0.1045</v>
      </c>
      <c r="N206">
        <v>7</v>
      </c>
      <c r="O206">
        <v>38</v>
      </c>
      <c r="P206">
        <v>45</v>
      </c>
    </row>
    <row r="207" spans="1:16" x14ac:dyDescent="0.35">
      <c r="A207">
        <v>816</v>
      </c>
      <c r="B207" s="1">
        <v>40580</v>
      </c>
      <c r="C207">
        <v>1</v>
      </c>
      <c r="D207">
        <v>0</v>
      </c>
      <c r="E207">
        <v>2</v>
      </c>
      <c r="F207">
        <v>10</v>
      </c>
      <c r="G207" t="b">
        <v>0</v>
      </c>
      <c r="H207">
        <v>0</v>
      </c>
      <c r="I207">
        <v>1</v>
      </c>
      <c r="J207">
        <v>0.3</v>
      </c>
      <c r="K207">
        <v>0.28789999999999999</v>
      </c>
      <c r="L207">
        <v>0.52</v>
      </c>
      <c r="M207">
        <v>0.25369999999999998</v>
      </c>
      <c r="N207">
        <v>15</v>
      </c>
      <c r="O207">
        <v>74</v>
      </c>
      <c r="P207">
        <v>89</v>
      </c>
    </row>
    <row r="208" spans="1:16" x14ac:dyDescent="0.35">
      <c r="A208">
        <v>817</v>
      </c>
      <c r="B208" s="1">
        <v>40580</v>
      </c>
      <c r="C208">
        <v>1</v>
      </c>
      <c r="D208">
        <v>0</v>
      </c>
      <c r="E208">
        <v>2</v>
      </c>
      <c r="F208">
        <v>11</v>
      </c>
      <c r="G208" t="b">
        <v>0</v>
      </c>
      <c r="H208">
        <v>0</v>
      </c>
      <c r="I208">
        <v>1</v>
      </c>
      <c r="J208">
        <v>0.32</v>
      </c>
      <c r="K208">
        <v>0.30299999999999999</v>
      </c>
      <c r="L208">
        <v>0.49</v>
      </c>
      <c r="M208">
        <v>0.25369999999999998</v>
      </c>
      <c r="N208">
        <v>28</v>
      </c>
      <c r="O208">
        <v>89</v>
      </c>
      <c r="P208">
        <v>117</v>
      </c>
    </row>
    <row r="209" spans="1:16" x14ac:dyDescent="0.35">
      <c r="A209">
        <v>818</v>
      </c>
      <c r="B209" s="1">
        <v>40580</v>
      </c>
      <c r="C209">
        <v>1</v>
      </c>
      <c r="D209">
        <v>0</v>
      </c>
      <c r="E209">
        <v>2</v>
      </c>
      <c r="F209">
        <v>12</v>
      </c>
      <c r="G209" t="b">
        <v>0</v>
      </c>
      <c r="H209">
        <v>0</v>
      </c>
      <c r="I209">
        <v>1</v>
      </c>
      <c r="J209">
        <v>0.34</v>
      </c>
      <c r="K209">
        <v>0.33329999999999999</v>
      </c>
      <c r="L209">
        <v>0.46</v>
      </c>
      <c r="M209">
        <v>0</v>
      </c>
      <c r="N209">
        <v>48</v>
      </c>
      <c r="O209">
        <v>126</v>
      </c>
      <c r="P209">
        <v>174</v>
      </c>
    </row>
    <row r="210" spans="1:16" x14ac:dyDescent="0.35">
      <c r="A210">
        <v>819</v>
      </c>
      <c r="B210" s="1">
        <v>40580</v>
      </c>
      <c r="C210">
        <v>1</v>
      </c>
      <c r="D210">
        <v>0</v>
      </c>
      <c r="E210">
        <v>2</v>
      </c>
      <c r="F210">
        <v>13</v>
      </c>
      <c r="G210" t="b">
        <v>0</v>
      </c>
      <c r="H210">
        <v>0</v>
      </c>
      <c r="I210">
        <v>1</v>
      </c>
      <c r="J210">
        <v>0.34</v>
      </c>
      <c r="K210">
        <v>0.36359999999999998</v>
      </c>
      <c r="L210">
        <v>0.46</v>
      </c>
      <c r="M210">
        <v>0</v>
      </c>
      <c r="N210">
        <v>47</v>
      </c>
      <c r="O210">
        <v>135</v>
      </c>
      <c r="P210">
        <v>182</v>
      </c>
    </row>
    <row r="211" spans="1:16" x14ac:dyDescent="0.35">
      <c r="A211">
        <v>820</v>
      </c>
      <c r="B211" s="1">
        <v>40580</v>
      </c>
      <c r="C211">
        <v>1</v>
      </c>
      <c r="D211">
        <v>0</v>
      </c>
      <c r="E211">
        <v>2</v>
      </c>
      <c r="F211">
        <v>14</v>
      </c>
      <c r="G211" t="b">
        <v>0</v>
      </c>
      <c r="H211">
        <v>0</v>
      </c>
      <c r="I211">
        <v>1</v>
      </c>
      <c r="J211">
        <v>0.34</v>
      </c>
      <c r="K211">
        <v>0.34849999999999998</v>
      </c>
      <c r="L211">
        <v>0.46</v>
      </c>
      <c r="M211">
        <v>8.9599999999999999E-2</v>
      </c>
      <c r="N211">
        <v>47</v>
      </c>
      <c r="O211">
        <v>114</v>
      </c>
      <c r="P211">
        <v>161</v>
      </c>
    </row>
    <row r="212" spans="1:16" x14ac:dyDescent="0.35">
      <c r="A212">
        <v>821</v>
      </c>
      <c r="B212" s="1">
        <v>40580</v>
      </c>
      <c r="C212">
        <v>1</v>
      </c>
      <c r="D212">
        <v>0</v>
      </c>
      <c r="E212">
        <v>2</v>
      </c>
      <c r="F212">
        <v>15</v>
      </c>
      <c r="G212" t="b">
        <v>0</v>
      </c>
      <c r="H212">
        <v>0</v>
      </c>
      <c r="I212">
        <v>1</v>
      </c>
      <c r="J212">
        <v>0.34</v>
      </c>
      <c r="K212">
        <v>0.34849999999999998</v>
      </c>
      <c r="L212">
        <v>0.46</v>
      </c>
      <c r="M212">
        <v>8.9599999999999999E-2</v>
      </c>
      <c r="N212">
        <v>52</v>
      </c>
      <c r="O212">
        <v>130</v>
      </c>
      <c r="P212">
        <v>182</v>
      </c>
    </row>
    <row r="213" spans="1:16" x14ac:dyDescent="0.35">
      <c r="A213">
        <v>822</v>
      </c>
      <c r="B213" s="1">
        <v>40580</v>
      </c>
      <c r="C213">
        <v>1</v>
      </c>
      <c r="D213">
        <v>0</v>
      </c>
      <c r="E213">
        <v>2</v>
      </c>
      <c r="F213">
        <v>16</v>
      </c>
      <c r="G213" t="b">
        <v>0</v>
      </c>
      <c r="H213">
        <v>0</v>
      </c>
      <c r="I213">
        <v>1</v>
      </c>
      <c r="J213">
        <v>0.34</v>
      </c>
      <c r="K213">
        <v>0.34849999999999998</v>
      </c>
      <c r="L213">
        <v>0.49</v>
      </c>
      <c r="M213">
        <v>0.1045</v>
      </c>
      <c r="N213">
        <v>42</v>
      </c>
      <c r="O213">
        <v>115</v>
      </c>
      <c r="P213">
        <v>157</v>
      </c>
    </row>
    <row r="214" spans="1:16" x14ac:dyDescent="0.35">
      <c r="A214">
        <v>823</v>
      </c>
      <c r="B214" s="1">
        <v>40580</v>
      </c>
      <c r="C214">
        <v>1</v>
      </c>
      <c r="D214">
        <v>0</v>
      </c>
      <c r="E214">
        <v>2</v>
      </c>
      <c r="F214">
        <v>17</v>
      </c>
      <c r="G214" t="b">
        <v>0</v>
      </c>
      <c r="H214">
        <v>0</v>
      </c>
      <c r="I214">
        <v>1</v>
      </c>
      <c r="J214">
        <v>0.34</v>
      </c>
      <c r="K214">
        <v>0.36359999999999998</v>
      </c>
      <c r="L214">
        <v>0.46</v>
      </c>
      <c r="M214">
        <v>0</v>
      </c>
      <c r="N214">
        <v>24</v>
      </c>
      <c r="O214">
        <v>97</v>
      </c>
      <c r="P214">
        <v>121</v>
      </c>
    </row>
    <row r="215" spans="1:16" x14ac:dyDescent="0.35">
      <c r="A215">
        <v>824</v>
      </c>
      <c r="B215" s="1">
        <v>40580</v>
      </c>
      <c r="C215">
        <v>1</v>
      </c>
      <c r="D215">
        <v>0</v>
      </c>
      <c r="E215">
        <v>2</v>
      </c>
      <c r="F215">
        <v>18</v>
      </c>
      <c r="G215" t="b">
        <v>0</v>
      </c>
      <c r="H215">
        <v>0</v>
      </c>
      <c r="I215">
        <v>1</v>
      </c>
      <c r="J215">
        <v>0.3</v>
      </c>
      <c r="K215">
        <v>0.30299999999999999</v>
      </c>
      <c r="L215">
        <v>0.56000000000000005</v>
      </c>
      <c r="M215">
        <v>0.16420000000000001</v>
      </c>
      <c r="N215">
        <v>13</v>
      </c>
      <c r="O215">
        <v>65</v>
      </c>
      <c r="P215">
        <v>78</v>
      </c>
    </row>
    <row r="216" spans="1:16" x14ac:dyDescent="0.35">
      <c r="A216">
        <v>825</v>
      </c>
      <c r="B216" s="1">
        <v>40580</v>
      </c>
      <c r="C216">
        <v>1</v>
      </c>
      <c r="D216">
        <v>0</v>
      </c>
      <c r="E216">
        <v>2</v>
      </c>
      <c r="F216">
        <v>19</v>
      </c>
      <c r="G216" t="b">
        <v>0</v>
      </c>
      <c r="H216">
        <v>0</v>
      </c>
      <c r="I216">
        <v>1</v>
      </c>
      <c r="J216">
        <v>0.28000000000000003</v>
      </c>
      <c r="K216">
        <v>0.28789999999999999</v>
      </c>
      <c r="L216">
        <v>0.61</v>
      </c>
      <c r="M216">
        <v>0.1343</v>
      </c>
      <c r="N216">
        <v>1</v>
      </c>
      <c r="O216">
        <v>20</v>
      </c>
      <c r="P216">
        <v>21</v>
      </c>
    </row>
    <row r="217" spans="1:16" x14ac:dyDescent="0.35">
      <c r="A217">
        <v>826</v>
      </c>
      <c r="B217" s="1">
        <v>40580</v>
      </c>
      <c r="C217">
        <v>1</v>
      </c>
      <c r="D217">
        <v>0</v>
      </c>
      <c r="E217">
        <v>2</v>
      </c>
      <c r="F217">
        <v>20</v>
      </c>
      <c r="G217" t="b">
        <v>0</v>
      </c>
      <c r="H217">
        <v>0</v>
      </c>
      <c r="I217">
        <v>1</v>
      </c>
      <c r="J217">
        <v>0.28000000000000003</v>
      </c>
      <c r="K217">
        <v>0.28789999999999999</v>
      </c>
      <c r="L217">
        <v>0.61</v>
      </c>
      <c r="M217">
        <v>0.1045</v>
      </c>
      <c r="N217">
        <v>5</v>
      </c>
      <c r="O217">
        <v>21</v>
      </c>
      <c r="P217">
        <v>26</v>
      </c>
    </row>
    <row r="218" spans="1:16" x14ac:dyDescent="0.35">
      <c r="A218">
        <v>827</v>
      </c>
      <c r="B218" s="1">
        <v>40580</v>
      </c>
      <c r="C218">
        <v>1</v>
      </c>
      <c r="D218">
        <v>0</v>
      </c>
      <c r="E218">
        <v>2</v>
      </c>
      <c r="F218">
        <v>21</v>
      </c>
      <c r="G218" t="b">
        <v>0</v>
      </c>
      <c r="H218">
        <v>0</v>
      </c>
      <c r="I218">
        <v>1</v>
      </c>
      <c r="J218">
        <v>0.26</v>
      </c>
      <c r="K218">
        <v>0.30299999999999999</v>
      </c>
      <c r="L218">
        <v>0.6</v>
      </c>
      <c r="M218">
        <v>0</v>
      </c>
      <c r="N218">
        <v>5</v>
      </c>
      <c r="O218">
        <v>22</v>
      </c>
      <c r="P218">
        <v>27</v>
      </c>
    </row>
    <row r="219" spans="1:16" x14ac:dyDescent="0.35">
      <c r="A219">
        <v>828</v>
      </c>
      <c r="B219" s="1">
        <v>40580</v>
      </c>
      <c r="C219">
        <v>1</v>
      </c>
      <c r="D219">
        <v>0</v>
      </c>
      <c r="E219">
        <v>2</v>
      </c>
      <c r="F219">
        <v>22</v>
      </c>
      <c r="G219" t="b">
        <v>0</v>
      </c>
      <c r="H219">
        <v>0</v>
      </c>
      <c r="I219">
        <v>1</v>
      </c>
      <c r="J219">
        <v>0.26</v>
      </c>
      <c r="K219">
        <v>0.30299999999999999</v>
      </c>
      <c r="L219">
        <v>0.6</v>
      </c>
      <c r="M219">
        <v>0</v>
      </c>
      <c r="N219">
        <v>5</v>
      </c>
      <c r="O219">
        <v>57</v>
      </c>
      <c r="P219">
        <v>62</v>
      </c>
    </row>
    <row r="220" spans="1:16" x14ac:dyDescent="0.35">
      <c r="A220">
        <v>829</v>
      </c>
      <c r="B220" s="1">
        <v>40580</v>
      </c>
      <c r="C220">
        <v>1</v>
      </c>
      <c r="D220">
        <v>0</v>
      </c>
      <c r="E220">
        <v>2</v>
      </c>
      <c r="F220">
        <v>23</v>
      </c>
      <c r="G220" t="b">
        <v>0</v>
      </c>
      <c r="H220">
        <v>0</v>
      </c>
      <c r="I220">
        <v>1</v>
      </c>
      <c r="J220">
        <v>0.24</v>
      </c>
      <c r="K220">
        <v>0.28789999999999999</v>
      </c>
      <c r="L220">
        <v>0.65</v>
      </c>
      <c r="M220">
        <v>0</v>
      </c>
      <c r="N220">
        <v>4</v>
      </c>
      <c r="O220">
        <v>26</v>
      </c>
      <c r="P220">
        <v>30</v>
      </c>
    </row>
    <row r="221" spans="1:16" x14ac:dyDescent="0.35">
      <c r="A221">
        <v>830</v>
      </c>
      <c r="B221" s="1">
        <v>40581</v>
      </c>
      <c r="C221">
        <v>1</v>
      </c>
      <c r="D221">
        <v>0</v>
      </c>
      <c r="E221">
        <v>2</v>
      </c>
      <c r="F221">
        <v>0</v>
      </c>
      <c r="G221" t="b">
        <v>0</v>
      </c>
      <c r="H221">
        <v>1</v>
      </c>
      <c r="I221">
        <v>1</v>
      </c>
      <c r="J221">
        <v>0.24</v>
      </c>
      <c r="K221">
        <v>0.28789999999999999</v>
      </c>
      <c r="L221">
        <v>0.65</v>
      </c>
      <c r="M221">
        <v>0</v>
      </c>
      <c r="N221">
        <v>1</v>
      </c>
      <c r="O221">
        <v>14</v>
      </c>
      <c r="P221">
        <v>15</v>
      </c>
    </row>
    <row r="222" spans="1:16" x14ac:dyDescent="0.35">
      <c r="A222">
        <v>831</v>
      </c>
      <c r="B222" s="1">
        <v>40581</v>
      </c>
      <c r="C222">
        <v>1</v>
      </c>
      <c r="D222">
        <v>0</v>
      </c>
      <c r="E222">
        <v>2</v>
      </c>
      <c r="F222">
        <v>1</v>
      </c>
      <c r="G222" t="b">
        <v>0</v>
      </c>
      <c r="H222">
        <v>1</v>
      </c>
      <c r="I222">
        <v>1</v>
      </c>
      <c r="J222">
        <v>0.22</v>
      </c>
      <c r="K222">
        <v>0.2727</v>
      </c>
      <c r="L222">
        <v>0.75</v>
      </c>
      <c r="M222">
        <v>0</v>
      </c>
      <c r="N222">
        <v>1</v>
      </c>
      <c r="O222">
        <v>4</v>
      </c>
      <c r="P222">
        <v>5</v>
      </c>
    </row>
    <row r="223" spans="1:16" x14ac:dyDescent="0.35">
      <c r="A223">
        <v>832</v>
      </c>
      <c r="B223" s="1">
        <v>40581</v>
      </c>
      <c r="C223">
        <v>1</v>
      </c>
      <c r="D223">
        <v>0</v>
      </c>
      <c r="E223">
        <v>2</v>
      </c>
      <c r="F223">
        <v>2</v>
      </c>
      <c r="G223" t="b">
        <v>0</v>
      </c>
      <c r="H223">
        <v>1</v>
      </c>
      <c r="I223">
        <v>1</v>
      </c>
      <c r="J223">
        <v>0.2</v>
      </c>
      <c r="K223">
        <v>0.2576</v>
      </c>
      <c r="L223">
        <v>0.8</v>
      </c>
      <c r="M223">
        <v>0</v>
      </c>
      <c r="N223">
        <v>0</v>
      </c>
      <c r="O223">
        <v>3</v>
      </c>
      <c r="P223">
        <v>3</v>
      </c>
    </row>
    <row r="224" spans="1:16" x14ac:dyDescent="0.35">
      <c r="A224">
        <v>833</v>
      </c>
      <c r="B224" s="1">
        <v>40581</v>
      </c>
      <c r="C224">
        <v>1</v>
      </c>
      <c r="D224">
        <v>0</v>
      </c>
      <c r="E224">
        <v>2</v>
      </c>
      <c r="F224">
        <v>3</v>
      </c>
      <c r="G224" t="b">
        <v>0</v>
      </c>
      <c r="H224">
        <v>1</v>
      </c>
      <c r="I224">
        <v>1</v>
      </c>
      <c r="J224">
        <v>0.2</v>
      </c>
      <c r="K224">
        <v>0.2576</v>
      </c>
      <c r="L224">
        <v>0.86</v>
      </c>
      <c r="M224">
        <v>0</v>
      </c>
      <c r="N224">
        <v>0</v>
      </c>
      <c r="O224">
        <v>1</v>
      </c>
      <c r="P224">
        <v>1</v>
      </c>
    </row>
    <row r="225" spans="1:16" x14ac:dyDescent="0.35">
      <c r="A225">
        <v>834</v>
      </c>
      <c r="B225" s="1">
        <v>40581</v>
      </c>
      <c r="C225">
        <v>1</v>
      </c>
      <c r="D225">
        <v>0</v>
      </c>
      <c r="E225">
        <v>2</v>
      </c>
      <c r="F225">
        <v>4</v>
      </c>
      <c r="G225" t="b">
        <v>0</v>
      </c>
      <c r="H225">
        <v>1</v>
      </c>
      <c r="I225">
        <v>1</v>
      </c>
      <c r="J225">
        <v>0.2</v>
      </c>
      <c r="K225">
        <v>0.2576</v>
      </c>
      <c r="L225">
        <v>0.86</v>
      </c>
      <c r="M225">
        <v>0</v>
      </c>
      <c r="N225">
        <v>1</v>
      </c>
      <c r="O225">
        <v>1</v>
      </c>
      <c r="P225">
        <v>2</v>
      </c>
    </row>
    <row r="226" spans="1:16" x14ac:dyDescent="0.35">
      <c r="A226">
        <v>835</v>
      </c>
      <c r="B226" s="1">
        <v>40581</v>
      </c>
      <c r="C226">
        <v>1</v>
      </c>
      <c r="D226">
        <v>0</v>
      </c>
      <c r="E226">
        <v>2</v>
      </c>
      <c r="F226">
        <v>5</v>
      </c>
      <c r="G226" t="b">
        <v>0</v>
      </c>
      <c r="H226">
        <v>1</v>
      </c>
      <c r="I226">
        <v>1</v>
      </c>
      <c r="J226">
        <v>0.2</v>
      </c>
      <c r="K226">
        <v>0.2576</v>
      </c>
      <c r="L226">
        <v>0.86</v>
      </c>
      <c r="M226">
        <v>0</v>
      </c>
      <c r="N226">
        <v>1</v>
      </c>
      <c r="O226">
        <v>9</v>
      </c>
      <c r="P226">
        <v>10</v>
      </c>
    </row>
    <row r="227" spans="1:16" x14ac:dyDescent="0.35">
      <c r="A227">
        <v>836</v>
      </c>
      <c r="B227" s="1">
        <v>40581</v>
      </c>
      <c r="C227">
        <v>1</v>
      </c>
      <c r="D227">
        <v>0</v>
      </c>
      <c r="E227">
        <v>2</v>
      </c>
      <c r="F227">
        <v>6</v>
      </c>
      <c r="G227" t="b">
        <v>0</v>
      </c>
      <c r="H227">
        <v>1</v>
      </c>
      <c r="I227">
        <v>1</v>
      </c>
      <c r="J227">
        <v>0.18</v>
      </c>
      <c r="K227">
        <v>0.2424</v>
      </c>
      <c r="L227">
        <v>0.93</v>
      </c>
      <c r="M227">
        <v>0</v>
      </c>
      <c r="N227">
        <v>1</v>
      </c>
      <c r="O227">
        <v>29</v>
      </c>
      <c r="P227">
        <v>30</v>
      </c>
    </row>
    <row r="228" spans="1:16" x14ac:dyDescent="0.35">
      <c r="A228">
        <v>837</v>
      </c>
      <c r="B228" s="1">
        <v>40581</v>
      </c>
      <c r="C228">
        <v>1</v>
      </c>
      <c r="D228">
        <v>0</v>
      </c>
      <c r="E228">
        <v>2</v>
      </c>
      <c r="F228">
        <v>7</v>
      </c>
      <c r="G228" t="b">
        <v>0</v>
      </c>
      <c r="H228">
        <v>1</v>
      </c>
      <c r="I228">
        <v>1</v>
      </c>
      <c r="J228">
        <v>0.18</v>
      </c>
      <c r="K228">
        <v>0.2424</v>
      </c>
      <c r="L228">
        <v>0.86</v>
      </c>
      <c r="M228">
        <v>0</v>
      </c>
      <c r="N228">
        <v>6</v>
      </c>
      <c r="O228">
        <v>89</v>
      </c>
      <c r="P228">
        <v>95</v>
      </c>
    </row>
    <row r="229" spans="1:16" x14ac:dyDescent="0.35">
      <c r="A229">
        <v>838</v>
      </c>
      <c r="B229" s="1">
        <v>40581</v>
      </c>
      <c r="C229">
        <v>1</v>
      </c>
      <c r="D229">
        <v>0</v>
      </c>
      <c r="E229">
        <v>2</v>
      </c>
      <c r="F229">
        <v>8</v>
      </c>
      <c r="G229" t="b">
        <v>0</v>
      </c>
      <c r="H229">
        <v>1</v>
      </c>
      <c r="I229">
        <v>2</v>
      </c>
      <c r="J229">
        <v>0.16</v>
      </c>
      <c r="K229">
        <v>0.2273</v>
      </c>
      <c r="L229">
        <v>1</v>
      </c>
      <c r="M229">
        <v>0</v>
      </c>
      <c r="N229">
        <v>7</v>
      </c>
      <c r="O229">
        <v>223</v>
      </c>
      <c r="P229">
        <v>230</v>
      </c>
    </row>
    <row r="230" spans="1:16" x14ac:dyDescent="0.35">
      <c r="A230">
        <v>839</v>
      </c>
      <c r="B230" s="1">
        <v>40581</v>
      </c>
      <c r="C230">
        <v>1</v>
      </c>
      <c r="D230">
        <v>0</v>
      </c>
      <c r="E230">
        <v>2</v>
      </c>
      <c r="F230">
        <v>9</v>
      </c>
      <c r="G230" t="b">
        <v>0</v>
      </c>
      <c r="H230">
        <v>1</v>
      </c>
      <c r="I230">
        <v>1</v>
      </c>
      <c r="J230">
        <v>0.22</v>
      </c>
      <c r="K230">
        <v>0.2727</v>
      </c>
      <c r="L230">
        <v>0.8</v>
      </c>
      <c r="M230">
        <v>0</v>
      </c>
      <c r="N230">
        <v>3</v>
      </c>
      <c r="O230">
        <v>115</v>
      </c>
      <c r="P230">
        <v>118</v>
      </c>
    </row>
    <row r="231" spans="1:16" x14ac:dyDescent="0.35">
      <c r="A231">
        <v>840</v>
      </c>
      <c r="B231" s="1">
        <v>40581</v>
      </c>
      <c r="C231">
        <v>1</v>
      </c>
      <c r="D231">
        <v>0</v>
      </c>
      <c r="E231">
        <v>2</v>
      </c>
      <c r="F231">
        <v>10</v>
      </c>
      <c r="G231" t="b">
        <v>0</v>
      </c>
      <c r="H231">
        <v>1</v>
      </c>
      <c r="I231">
        <v>1</v>
      </c>
      <c r="J231">
        <v>0.24</v>
      </c>
      <c r="K231">
        <v>0.2576</v>
      </c>
      <c r="L231">
        <v>0.75</v>
      </c>
      <c r="M231">
        <v>0.1045</v>
      </c>
      <c r="N231">
        <v>6</v>
      </c>
      <c r="O231">
        <v>49</v>
      </c>
      <c r="P231">
        <v>55</v>
      </c>
    </row>
    <row r="232" spans="1:16" x14ac:dyDescent="0.35">
      <c r="A232">
        <v>841</v>
      </c>
      <c r="B232" s="1">
        <v>40581</v>
      </c>
      <c r="C232">
        <v>1</v>
      </c>
      <c r="D232">
        <v>0</v>
      </c>
      <c r="E232">
        <v>2</v>
      </c>
      <c r="F232">
        <v>11</v>
      </c>
      <c r="G232" t="b">
        <v>0</v>
      </c>
      <c r="H232">
        <v>1</v>
      </c>
      <c r="I232">
        <v>1</v>
      </c>
      <c r="J232">
        <v>0.3</v>
      </c>
      <c r="K232">
        <v>0.31819999999999998</v>
      </c>
      <c r="L232">
        <v>0.65</v>
      </c>
      <c r="M232">
        <v>8.9599999999999999E-2</v>
      </c>
      <c r="N232">
        <v>11</v>
      </c>
      <c r="O232">
        <v>36</v>
      </c>
      <c r="P232">
        <v>47</v>
      </c>
    </row>
    <row r="233" spans="1:16" x14ac:dyDescent="0.35">
      <c r="A233">
        <v>842</v>
      </c>
      <c r="B233" s="1">
        <v>40581</v>
      </c>
      <c r="C233">
        <v>1</v>
      </c>
      <c r="D233">
        <v>0</v>
      </c>
      <c r="E233">
        <v>2</v>
      </c>
      <c r="F233">
        <v>12</v>
      </c>
      <c r="G233" t="b">
        <v>0</v>
      </c>
      <c r="H233">
        <v>1</v>
      </c>
      <c r="I233">
        <v>2</v>
      </c>
      <c r="J233">
        <v>0.32</v>
      </c>
      <c r="K233">
        <v>0.34849999999999998</v>
      </c>
      <c r="L233">
        <v>0.62</v>
      </c>
      <c r="M233">
        <v>0</v>
      </c>
      <c r="N233">
        <v>7</v>
      </c>
      <c r="O233">
        <v>59</v>
      </c>
      <c r="P233">
        <v>66</v>
      </c>
    </row>
    <row r="234" spans="1:16" x14ac:dyDescent="0.35">
      <c r="A234">
        <v>843</v>
      </c>
      <c r="B234" s="1">
        <v>40581</v>
      </c>
      <c r="C234">
        <v>1</v>
      </c>
      <c r="D234">
        <v>0</v>
      </c>
      <c r="E234">
        <v>2</v>
      </c>
      <c r="F234">
        <v>13</v>
      </c>
      <c r="G234" t="b">
        <v>0</v>
      </c>
      <c r="H234">
        <v>1</v>
      </c>
      <c r="I234">
        <v>2</v>
      </c>
      <c r="J234">
        <v>0.36</v>
      </c>
      <c r="K234">
        <v>0.36359999999999998</v>
      </c>
      <c r="L234">
        <v>0.56999999999999995</v>
      </c>
      <c r="M234">
        <v>8.9599999999999999E-2</v>
      </c>
      <c r="N234">
        <v>10</v>
      </c>
      <c r="O234">
        <v>54</v>
      </c>
      <c r="P234">
        <v>64</v>
      </c>
    </row>
    <row r="235" spans="1:16" x14ac:dyDescent="0.35">
      <c r="A235">
        <v>844</v>
      </c>
      <c r="B235" s="1">
        <v>40581</v>
      </c>
      <c r="C235">
        <v>1</v>
      </c>
      <c r="D235">
        <v>0</v>
      </c>
      <c r="E235">
        <v>2</v>
      </c>
      <c r="F235">
        <v>14</v>
      </c>
      <c r="G235" t="b">
        <v>0</v>
      </c>
      <c r="H235">
        <v>1</v>
      </c>
      <c r="I235">
        <v>2</v>
      </c>
      <c r="J235">
        <v>0.36</v>
      </c>
      <c r="K235">
        <v>0.36359999999999998</v>
      </c>
      <c r="L235">
        <v>0.56999999999999995</v>
      </c>
      <c r="M235">
        <v>8.9599999999999999E-2</v>
      </c>
      <c r="N235">
        <v>8</v>
      </c>
      <c r="O235">
        <v>52</v>
      </c>
      <c r="P235">
        <v>60</v>
      </c>
    </row>
    <row r="236" spans="1:16" x14ac:dyDescent="0.35">
      <c r="A236">
        <v>845</v>
      </c>
      <c r="B236" s="1">
        <v>40581</v>
      </c>
      <c r="C236">
        <v>1</v>
      </c>
      <c r="D236">
        <v>0</v>
      </c>
      <c r="E236">
        <v>2</v>
      </c>
      <c r="F236">
        <v>15</v>
      </c>
      <c r="G236" t="b">
        <v>0</v>
      </c>
      <c r="H236">
        <v>1</v>
      </c>
      <c r="I236">
        <v>2</v>
      </c>
      <c r="J236">
        <v>0.38</v>
      </c>
      <c r="K236">
        <v>0.39389999999999997</v>
      </c>
      <c r="L236">
        <v>0.54</v>
      </c>
      <c r="M236">
        <v>8.9599999999999999E-2</v>
      </c>
      <c r="N236">
        <v>4</v>
      </c>
      <c r="O236">
        <v>46</v>
      </c>
      <c r="P236">
        <v>50</v>
      </c>
    </row>
    <row r="237" spans="1:16" x14ac:dyDescent="0.35">
      <c r="A237">
        <v>846</v>
      </c>
      <c r="B237" s="1">
        <v>40581</v>
      </c>
      <c r="C237">
        <v>1</v>
      </c>
      <c r="D237">
        <v>0</v>
      </c>
      <c r="E237">
        <v>2</v>
      </c>
      <c r="F237">
        <v>16</v>
      </c>
      <c r="G237" t="b">
        <v>0</v>
      </c>
      <c r="H237">
        <v>1</v>
      </c>
      <c r="I237">
        <v>2</v>
      </c>
      <c r="J237">
        <v>0.36</v>
      </c>
      <c r="K237">
        <v>0.34849999999999998</v>
      </c>
      <c r="L237">
        <v>0.56999999999999995</v>
      </c>
      <c r="M237">
        <v>0.1343</v>
      </c>
      <c r="N237">
        <v>16</v>
      </c>
      <c r="O237">
        <v>98</v>
      </c>
      <c r="P237">
        <v>114</v>
      </c>
    </row>
    <row r="238" spans="1:16" x14ac:dyDescent="0.35">
      <c r="A238">
        <v>847</v>
      </c>
      <c r="B238" s="1">
        <v>40581</v>
      </c>
      <c r="C238">
        <v>1</v>
      </c>
      <c r="D238">
        <v>0</v>
      </c>
      <c r="E238">
        <v>2</v>
      </c>
      <c r="F238">
        <v>17</v>
      </c>
      <c r="G238" t="b">
        <v>0</v>
      </c>
      <c r="H238">
        <v>1</v>
      </c>
      <c r="I238">
        <v>2</v>
      </c>
      <c r="J238">
        <v>0.32</v>
      </c>
      <c r="K238">
        <v>0.31819999999999998</v>
      </c>
      <c r="L238">
        <v>0.7</v>
      </c>
      <c r="M238">
        <v>0.16420000000000001</v>
      </c>
      <c r="N238">
        <v>9</v>
      </c>
      <c r="O238">
        <v>207</v>
      </c>
      <c r="P238">
        <v>216</v>
      </c>
    </row>
    <row r="239" spans="1:16" x14ac:dyDescent="0.35">
      <c r="A239">
        <v>848</v>
      </c>
      <c r="B239" s="1">
        <v>40581</v>
      </c>
      <c r="C239">
        <v>1</v>
      </c>
      <c r="D239">
        <v>0</v>
      </c>
      <c r="E239">
        <v>2</v>
      </c>
      <c r="F239">
        <v>18</v>
      </c>
      <c r="G239" t="b">
        <v>0</v>
      </c>
      <c r="H239">
        <v>1</v>
      </c>
      <c r="I239">
        <v>2</v>
      </c>
      <c r="J239">
        <v>0.34</v>
      </c>
      <c r="K239">
        <v>0.33329999999999999</v>
      </c>
      <c r="L239">
        <v>0.66</v>
      </c>
      <c r="M239">
        <v>0.1343</v>
      </c>
      <c r="N239">
        <v>5</v>
      </c>
      <c r="O239">
        <v>170</v>
      </c>
      <c r="P239">
        <v>175</v>
      </c>
    </row>
    <row r="240" spans="1:16" x14ac:dyDescent="0.35">
      <c r="A240">
        <v>849</v>
      </c>
      <c r="B240" s="1">
        <v>40581</v>
      </c>
      <c r="C240">
        <v>1</v>
      </c>
      <c r="D240">
        <v>0</v>
      </c>
      <c r="E240">
        <v>2</v>
      </c>
      <c r="F240">
        <v>19</v>
      </c>
      <c r="G240" t="b">
        <v>0</v>
      </c>
      <c r="H240">
        <v>1</v>
      </c>
      <c r="I240">
        <v>2</v>
      </c>
      <c r="J240">
        <v>0.32</v>
      </c>
      <c r="K240">
        <v>0.34849999999999998</v>
      </c>
      <c r="L240">
        <v>0.7</v>
      </c>
      <c r="M240">
        <v>0</v>
      </c>
      <c r="N240">
        <v>5</v>
      </c>
      <c r="O240">
        <v>123</v>
      </c>
      <c r="P240">
        <v>128</v>
      </c>
    </row>
    <row r="241" spans="1:16" x14ac:dyDescent="0.35">
      <c r="A241">
        <v>850</v>
      </c>
      <c r="B241" s="1">
        <v>40581</v>
      </c>
      <c r="C241">
        <v>1</v>
      </c>
      <c r="D241">
        <v>0</v>
      </c>
      <c r="E241">
        <v>2</v>
      </c>
      <c r="F241">
        <v>20</v>
      </c>
      <c r="G241" t="b">
        <v>0</v>
      </c>
      <c r="H241">
        <v>1</v>
      </c>
      <c r="I241">
        <v>2</v>
      </c>
      <c r="J241">
        <v>0.32</v>
      </c>
      <c r="K241">
        <v>0.33329999999999999</v>
      </c>
      <c r="L241">
        <v>0.7</v>
      </c>
      <c r="M241">
        <v>0.1045</v>
      </c>
      <c r="N241">
        <v>6</v>
      </c>
      <c r="O241">
        <v>82</v>
      </c>
      <c r="P241">
        <v>88</v>
      </c>
    </row>
    <row r="242" spans="1:16" x14ac:dyDescent="0.35">
      <c r="A242">
        <v>851</v>
      </c>
      <c r="B242" s="1">
        <v>40581</v>
      </c>
      <c r="C242">
        <v>1</v>
      </c>
      <c r="D242">
        <v>0</v>
      </c>
      <c r="E242">
        <v>2</v>
      </c>
      <c r="F242">
        <v>21</v>
      </c>
      <c r="G242" t="b">
        <v>0</v>
      </c>
      <c r="H242">
        <v>1</v>
      </c>
      <c r="I242">
        <v>1</v>
      </c>
      <c r="J242">
        <v>0.32</v>
      </c>
      <c r="K242">
        <v>0.34849999999999998</v>
      </c>
      <c r="L242">
        <v>0.7</v>
      </c>
      <c r="M242">
        <v>0</v>
      </c>
      <c r="N242">
        <v>3</v>
      </c>
      <c r="O242">
        <v>75</v>
      </c>
      <c r="P242">
        <v>78</v>
      </c>
    </row>
    <row r="243" spans="1:16" x14ac:dyDescent="0.35">
      <c r="A243">
        <v>852</v>
      </c>
      <c r="B243" s="1">
        <v>40581</v>
      </c>
      <c r="C243">
        <v>1</v>
      </c>
      <c r="D243">
        <v>0</v>
      </c>
      <c r="E243">
        <v>2</v>
      </c>
      <c r="F243">
        <v>22</v>
      </c>
      <c r="G243" t="b">
        <v>0</v>
      </c>
      <c r="H243">
        <v>1</v>
      </c>
      <c r="I243">
        <v>1</v>
      </c>
      <c r="J243">
        <v>0.28000000000000003</v>
      </c>
      <c r="K243">
        <v>0.30299999999999999</v>
      </c>
      <c r="L243">
        <v>0.81</v>
      </c>
      <c r="M243">
        <v>8.9599999999999999E-2</v>
      </c>
      <c r="N243">
        <v>3</v>
      </c>
      <c r="O243">
        <v>34</v>
      </c>
      <c r="P243">
        <v>37</v>
      </c>
    </row>
    <row r="244" spans="1:16" x14ac:dyDescent="0.35">
      <c r="A244">
        <v>853</v>
      </c>
      <c r="B244" s="1">
        <v>40581</v>
      </c>
      <c r="C244">
        <v>1</v>
      </c>
      <c r="D244">
        <v>0</v>
      </c>
      <c r="E244">
        <v>2</v>
      </c>
      <c r="F244">
        <v>23</v>
      </c>
      <c r="G244" t="b">
        <v>0</v>
      </c>
      <c r="H244">
        <v>1</v>
      </c>
      <c r="I244">
        <v>2</v>
      </c>
      <c r="J244">
        <v>0.3</v>
      </c>
      <c r="K244">
        <v>0.33329999999999999</v>
      </c>
      <c r="L244">
        <v>0.81</v>
      </c>
      <c r="M244">
        <v>0</v>
      </c>
      <c r="N244">
        <v>6</v>
      </c>
      <c r="O244">
        <v>19</v>
      </c>
      <c r="P244">
        <v>25</v>
      </c>
    </row>
    <row r="245" spans="1:16" x14ac:dyDescent="0.35">
      <c r="A245">
        <v>854</v>
      </c>
      <c r="B245" s="1">
        <v>40582</v>
      </c>
      <c r="C245">
        <v>1</v>
      </c>
      <c r="D245">
        <v>0</v>
      </c>
      <c r="E245">
        <v>2</v>
      </c>
      <c r="F245">
        <v>0</v>
      </c>
      <c r="G245" t="b">
        <v>0</v>
      </c>
      <c r="H245">
        <v>2</v>
      </c>
      <c r="I245">
        <v>2</v>
      </c>
      <c r="J245">
        <v>0.28000000000000003</v>
      </c>
      <c r="K245">
        <v>0.31819999999999998</v>
      </c>
      <c r="L245">
        <v>0.87</v>
      </c>
      <c r="M245">
        <v>0</v>
      </c>
      <c r="N245">
        <v>4</v>
      </c>
      <c r="O245">
        <v>6</v>
      </c>
      <c r="P245">
        <v>10</v>
      </c>
    </row>
    <row r="246" spans="1:16" x14ac:dyDescent="0.35">
      <c r="A246">
        <v>855</v>
      </c>
      <c r="B246" s="1">
        <v>40582</v>
      </c>
      <c r="C246">
        <v>1</v>
      </c>
      <c r="D246">
        <v>0</v>
      </c>
      <c r="E246">
        <v>2</v>
      </c>
      <c r="F246">
        <v>1</v>
      </c>
      <c r="G246" t="b">
        <v>0</v>
      </c>
      <c r="H246">
        <v>2</v>
      </c>
      <c r="I246">
        <v>2</v>
      </c>
      <c r="J246">
        <v>0.28000000000000003</v>
      </c>
      <c r="K246">
        <v>0.31819999999999998</v>
      </c>
      <c r="L246">
        <v>0.87</v>
      </c>
      <c r="M246">
        <v>0</v>
      </c>
      <c r="N246">
        <v>0</v>
      </c>
      <c r="O246">
        <v>4</v>
      </c>
      <c r="P246">
        <v>4</v>
      </c>
    </row>
    <row r="247" spans="1:16" x14ac:dyDescent="0.35">
      <c r="A247">
        <v>856</v>
      </c>
      <c r="B247" s="1">
        <v>40582</v>
      </c>
      <c r="C247">
        <v>1</v>
      </c>
      <c r="D247">
        <v>0</v>
      </c>
      <c r="E247">
        <v>2</v>
      </c>
      <c r="F247">
        <v>2</v>
      </c>
      <c r="G247" t="b">
        <v>0</v>
      </c>
      <c r="H247">
        <v>2</v>
      </c>
      <c r="I247">
        <v>2</v>
      </c>
      <c r="J247">
        <v>0.26</v>
      </c>
      <c r="K247">
        <v>0.2727</v>
      </c>
      <c r="L247">
        <v>0.93</v>
      </c>
      <c r="M247">
        <v>0.1045</v>
      </c>
      <c r="N247">
        <v>1</v>
      </c>
      <c r="O247">
        <v>1</v>
      </c>
      <c r="P247">
        <v>2</v>
      </c>
    </row>
    <row r="248" spans="1:16" x14ac:dyDescent="0.35">
      <c r="A248">
        <v>857</v>
      </c>
      <c r="B248" s="1">
        <v>40582</v>
      </c>
      <c r="C248">
        <v>1</v>
      </c>
      <c r="D248">
        <v>0</v>
      </c>
      <c r="E248">
        <v>2</v>
      </c>
      <c r="F248">
        <v>3</v>
      </c>
      <c r="G248" t="b">
        <v>0</v>
      </c>
      <c r="H248">
        <v>2</v>
      </c>
      <c r="I248">
        <v>3</v>
      </c>
      <c r="J248">
        <v>0.28000000000000003</v>
      </c>
      <c r="K248">
        <v>0.2727</v>
      </c>
      <c r="L248">
        <v>0.93</v>
      </c>
      <c r="M248">
        <v>0.16420000000000001</v>
      </c>
      <c r="N248">
        <v>0</v>
      </c>
      <c r="O248">
        <v>1</v>
      </c>
      <c r="P248">
        <v>1</v>
      </c>
    </row>
    <row r="249" spans="1:16" x14ac:dyDescent="0.35">
      <c r="A249">
        <v>858</v>
      </c>
      <c r="B249" s="1">
        <v>40582</v>
      </c>
      <c r="C249">
        <v>1</v>
      </c>
      <c r="D249">
        <v>0</v>
      </c>
      <c r="E249">
        <v>2</v>
      </c>
      <c r="F249">
        <v>4</v>
      </c>
      <c r="G249" t="b">
        <v>0</v>
      </c>
      <c r="H249">
        <v>2</v>
      </c>
      <c r="I249">
        <v>1</v>
      </c>
      <c r="J249">
        <v>0.26</v>
      </c>
      <c r="K249">
        <v>0.2576</v>
      </c>
      <c r="L249">
        <v>0.93</v>
      </c>
      <c r="M249">
        <v>0.16420000000000001</v>
      </c>
      <c r="N249">
        <v>0</v>
      </c>
      <c r="O249">
        <v>3</v>
      </c>
      <c r="P249">
        <v>3</v>
      </c>
    </row>
    <row r="250" spans="1:16" x14ac:dyDescent="0.35">
      <c r="A250">
        <v>859</v>
      </c>
      <c r="B250" s="1">
        <v>40582</v>
      </c>
      <c r="C250">
        <v>1</v>
      </c>
      <c r="D250">
        <v>0</v>
      </c>
      <c r="E250">
        <v>2</v>
      </c>
      <c r="F250">
        <v>5</v>
      </c>
      <c r="G250" t="b">
        <v>0</v>
      </c>
      <c r="H250">
        <v>2</v>
      </c>
      <c r="I250">
        <v>1</v>
      </c>
      <c r="J250">
        <v>0.26</v>
      </c>
      <c r="K250">
        <v>0.2273</v>
      </c>
      <c r="L250">
        <v>0.81</v>
      </c>
      <c r="M250">
        <v>0.32840000000000003</v>
      </c>
      <c r="N250">
        <v>0</v>
      </c>
      <c r="O250">
        <v>2</v>
      </c>
      <c r="P250">
        <v>2</v>
      </c>
    </row>
    <row r="251" spans="1:16" x14ac:dyDescent="0.35">
      <c r="A251">
        <v>860</v>
      </c>
      <c r="B251" s="1">
        <v>40582</v>
      </c>
      <c r="C251">
        <v>1</v>
      </c>
      <c r="D251">
        <v>0</v>
      </c>
      <c r="E251">
        <v>2</v>
      </c>
      <c r="F251">
        <v>6</v>
      </c>
      <c r="G251" t="b">
        <v>0</v>
      </c>
      <c r="H251">
        <v>2</v>
      </c>
      <c r="I251">
        <v>1</v>
      </c>
      <c r="J251">
        <v>0.26</v>
      </c>
      <c r="K251">
        <v>0.2273</v>
      </c>
      <c r="L251">
        <v>0.7</v>
      </c>
      <c r="M251">
        <v>0.32840000000000003</v>
      </c>
      <c r="N251">
        <v>0</v>
      </c>
      <c r="O251">
        <v>39</v>
      </c>
      <c r="P251">
        <v>39</v>
      </c>
    </row>
    <row r="252" spans="1:16" x14ac:dyDescent="0.35">
      <c r="A252">
        <v>861</v>
      </c>
      <c r="B252" s="1">
        <v>40582</v>
      </c>
      <c r="C252">
        <v>1</v>
      </c>
      <c r="D252">
        <v>0</v>
      </c>
      <c r="E252">
        <v>2</v>
      </c>
      <c r="F252">
        <v>7</v>
      </c>
      <c r="G252" t="b">
        <v>0</v>
      </c>
      <c r="H252">
        <v>2</v>
      </c>
      <c r="I252">
        <v>1</v>
      </c>
      <c r="J252">
        <v>0.24</v>
      </c>
      <c r="K252">
        <v>0.19700000000000001</v>
      </c>
      <c r="L252">
        <v>0.65</v>
      </c>
      <c r="M252">
        <v>0.41789999999999999</v>
      </c>
      <c r="N252">
        <v>3</v>
      </c>
      <c r="O252">
        <v>97</v>
      </c>
      <c r="P252">
        <v>100</v>
      </c>
    </row>
    <row r="253" spans="1:16" x14ac:dyDescent="0.35">
      <c r="A253">
        <v>862</v>
      </c>
      <c r="B253" s="1">
        <v>40582</v>
      </c>
      <c r="C253">
        <v>1</v>
      </c>
      <c r="D253">
        <v>0</v>
      </c>
      <c r="E253">
        <v>2</v>
      </c>
      <c r="F253">
        <v>8</v>
      </c>
      <c r="G253" t="b">
        <v>0</v>
      </c>
      <c r="H253">
        <v>2</v>
      </c>
      <c r="I253">
        <v>1</v>
      </c>
      <c r="J253">
        <v>0.24</v>
      </c>
      <c r="K253">
        <v>0.19700000000000001</v>
      </c>
      <c r="L253">
        <v>0.56000000000000005</v>
      </c>
      <c r="M253">
        <v>0.49249999999999999</v>
      </c>
      <c r="N253">
        <v>7</v>
      </c>
      <c r="O253">
        <v>236</v>
      </c>
      <c r="P253">
        <v>243</v>
      </c>
    </row>
    <row r="254" spans="1:16" x14ac:dyDescent="0.35">
      <c r="A254">
        <v>863</v>
      </c>
      <c r="B254" s="1">
        <v>40582</v>
      </c>
      <c r="C254">
        <v>1</v>
      </c>
      <c r="D254">
        <v>0</v>
      </c>
      <c r="E254">
        <v>2</v>
      </c>
      <c r="F254">
        <v>9</v>
      </c>
      <c r="G254" t="b">
        <v>0</v>
      </c>
      <c r="H254">
        <v>2</v>
      </c>
      <c r="I254">
        <v>1</v>
      </c>
      <c r="J254">
        <v>0.24</v>
      </c>
      <c r="K254">
        <v>0.19700000000000001</v>
      </c>
      <c r="L254">
        <v>0.52</v>
      </c>
      <c r="M254">
        <v>0.49249999999999999</v>
      </c>
      <c r="N254">
        <v>7</v>
      </c>
      <c r="O254">
        <v>128</v>
      </c>
      <c r="P254">
        <v>135</v>
      </c>
    </row>
    <row r="255" spans="1:16" x14ac:dyDescent="0.35">
      <c r="A255">
        <v>864</v>
      </c>
      <c r="B255" s="1">
        <v>40582</v>
      </c>
      <c r="C255">
        <v>1</v>
      </c>
      <c r="D255">
        <v>0</v>
      </c>
      <c r="E255">
        <v>2</v>
      </c>
      <c r="F255">
        <v>10</v>
      </c>
      <c r="G255" t="b">
        <v>0</v>
      </c>
      <c r="H255">
        <v>2</v>
      </c>
      <c r="I255">
        <v>1</v>
      </c>
      <c r="J255">
        <v>0.22</v>
      </c>
      <c r="K255">
        <v>0.18179999999999999</v>
      </c>
      <c r="L255">
        <v>0.47</v>
      </c>
      <c r="M255">
        <v>0.55220000000000002</v>
      </c>
      <c r="N255">
        <v>4</v>
      </c>
      <c r="O255">
        <v>44</v>
      </c>
      <c r="P255">
        <v>48</v>
      </c>
    </row>
    <row r="256" spans="1:16" x14ac:dyDescent="0.35">
      <c r="A256">
        <v>865</v>
      </c>
      <c r="B256" s="1">
        <v>40582</v>
      </c>
      <c r="C256">
        <v>1</v>
      </c>
      <c r="D256">
        <v>0</v>
      </c>
      <c r="E256">
        <v>2</v>
      </c>
      <c r="F256">
        <v>11</v>
      </c>
      <c r="G256" t="b">
        <v>0</v>
      </c>
      <c r="H256">
        <v>2</v>
      </c>
      <c r="I256">
        <v>1</v>
      </c>
      <c r="J256">
        <v>0.22</v>
      </c>
      <c r="K256">
        <v>0.18179999999999999</v>
      </c>
      <c r="L256">
        <v>0.47</v>
      </c>
      <c r="M256">
        <v>0.4627</v>
      </c>
      <c r="N256">
        <v>1</v>
      </c>
      <c r="O256">
        <v>49</v>
      </c>
      <c r="P256">
        <v>50</v>
      </c>
    </row>
    <row r="257" spans="1:16" x14ac:dyDescent="0.35">
      <c r="A257">
        <v>866</v>
      </c>
      <c r="B257" s="1">
        <v>40582</v>
      </c>
      <c r="C257">
        <v>1</v>
      </c>
      <c r="D257">
        <v>0</v>
      </c>
      <c r="E257">
        <v>2</v>
      </c>
      <c r="F257">
        <v>12</v>
      </c>
      <c r="G257" t="b">
        <v>0</v>
      </c>
      <c r="H257">
        <v>2</v>
      </c>
      <c r="I257">
        <v>1</v>
      </c>
      <c r="J257">
        <v>0.24</v>
      </c>
      <c r="K257">
        <v>0.19700000000000001</v>
      </c>
      <c r="L257">
        <v>0.38</v>
      </c>
      <c r="M257">
        <v>0.49249999999999999</v>
      </c>
      <c r="N257">
        <v>2</v>
      </c>
      <c r="O257">
        <v>63</v>
      </c>
      <c r="P257">
        <v>65</v>
      </c>
    </row>
    <row r="258" spans="1:16" x14ac:dyDescent="0.35">
      <c r="A258">
        <v>867</v>
      </c>
      <c r="B258" s="1">
        <v>40582</v>
      </c>
      <c r="C258">
        <v>1</v>
      </c>
      <c r="D258">
        <v>0</v>
      </c>
      <c r="E258">
        <v>2</v>
      </c>
      <c r="F258">
        <v>13</v>
      </c>
      <c r="G258" t="b">
        <v>0</v>
      </c>
      <c r="H258">
        <v>2</v>
      </c>
      <c r="I258">
        <v>2</v>
      </c>
      <c r="J258">
        <v>0.24</v>
      </c>
      <c r="K258">
        <v>0.19700000000000001</v>
      </c>
      <c r="L258">
        <v>0.32</v>
      </c>
      <c r="M258">
        <v>0.44779999999999998</v>
      </c>
      <c r="N258">
        <v>2</v>
      </c>
      <c r="O258">
        <v>48</v>
      </c>
      <c r="P258">
        <v>50</v>
      </c>
    </row>
    <row r="259" spans="1:16" x14ac:dyDescent="0.35">
      <c r="A259">
        <v>868</v>
      </c>
      <c r="B259" s="1">
        <v>40582</v>
      </c>
      <c r="C259">
        <v>1</v>
      </c>
      <c r="D259">
        <v>0</v>
      </c>
      <c r="E259">
        <v>2</v>
      </c>
      <c r="F259">
        <v>14</v>
      </c>
      <c r="G259" t="b">
        <v>0</v>
      </c>
      <c r="H259">
        <v>2</v>
      </c>
      <c r="I259">
        <v>1</v>
      </c>
      <c r="J259">
        <v>0.22</v>
      </c>
      <c r="K259">
        <v>0.19700000000000001</v>
      </c>
      <c r="L259">
        <v>0.37</v>
      </c>
      <c r="M259">
        <v>0.41789999999999999</v>
      </c>
      <c r="N259">
        <v>3</v>
      </c>
      <c r="O259">
        <v>61</v>
      </c>
      <c r="P259">
        <v>64</v>
      </c>
    </row>
    <row r="260" spans="1:16" x14ac:dyDescent="0.35">
      <c r="A260">
        <v>869</v>
      </c>
      <c r="B260" s="1">
        <v>40582</v>
      </c>
      <c r="C260">
        <v>1</v>
      </c>
      <c r="D260">
        <v>0</v>
      </c>
      <c r="E260">
        <v>2</v>
      </c>
      <c r="F260">
        <v>15</v>
      </c>
      <c r="G260" t="b">
        <v>0</v>
      </c>
      <c r="H260">
        <v>2</v>
      </c>
      <c r="I260">
        <v>1</v>
      </c>
      <c r="J260">
        <v>0.22</v>
      </c>
      <c r="K260">
        <v>0.19700000000000001</v>
      </c>
      <c r="L260">
        <v>0.35</v>
      </c>
      <c r="M260">
        <v>0.3881</v>
      </c>
      <c r="N260">
        <v>6</v>
      </c>
      <c r="O260">
        <v>45</v>
      </c>
      <c r="P260">
        <v>51</v>
      </c>
    </row>
    <row r="261" spans="1:16" x14ac:dyDescent="0.35">
      <c r="A261">
        <v>870</v>
      </c>
      <c r="B261" s="1">
        <v>40582</v>
      </c>
      <c r="C261">
        <v>1</v>
      </c>
      <c r="D261">
        <v>0</v>
      </c>
      <c r="E261">
        <v>2</v>
      </c>
      <c r="F261">
        <v>16</v>
      </c>
      <c r="G261" t="b">
        <v>0</v>
      </c>
      <c r="H261">
        <v>2</v>
      </c>
      <c r="I261">
        <v>1</v>
      </c>
      <c r="J261">
        <v>0.22</v>
      </c>
      <c r="K261">
        <v>0.18179999999999999</v>
      </c>
      <c r="L261">
        <v>0.35</v>
      </c>
      <c r="M261">
        <v>0.52239999999999998</v>
      </c>
      <c r="N261">
        <v>4</v>
      </c>
      <c r="O261">
        <v>79</v>
      </c>
      <c r="P261">
        <v>83</v>
      </c>
    </row>
    <row r="262" spans="1:16" x14ac:dyDescent="0.35">
      <c r="A262">
        <v>871</v>
      </c>
      <c r="B262" s="1">
        <v>40582</v>
      </c>
      <c r="C262">
        <v>1</v>
      </c>
      <c r="D262">
        <v>0</v>
      </c>
      <c r="E262">
        <v>2</v>
      </c>
      <c r="F262">
        <v>17</v>
      </c>
      <c r="G262" t="b">
        <v>0</v>
      </c>
      <c r="H262">
        <v>2</v>
      </c>
      <c r="I262">
        <v>1</v>
      </c>
      <c r="J262">
        <v>0.22</v>
      </c>
      <c r="K262">
        <v>0.18179999999999999</v>
      </c>
      <c r="L262">
        <v>0.32</v>
      </c>
      <c r="M262">
        <v>0.58209999999999995</v>
      </c>
      <c r="N262">
        <v>4</v>
      </c>
      <c r="O262">
        <v>172</v>
      </c>
      <c r="P262">
        <v>176</v>
      </c>
    </row>
    <row r="263" spans="1:16" x14ac:dyDescent="0.35">
      <c r="A263">
        <v>872</v>
      </c>
      <c r="B263" s="1">
        <v>40582</v>
      </c>
      <c r="C263">
        <v>1</v>
      </c>
      <c r="D263">
        <v>0</v>
      </c>
      <c r="E263">
        <v>2</v>
      </c>
      <c r="F263">
        <v>18</v>
      </c>
      <c r="G263" t="b">
        <v>0</v>
      </c>
      <c r="H263">
        <v>2</v>
      </c>
      <c r="I263">
        <v>1</v>
      </c>
      <c r="J263">
        <v>0.2</v>
      </c>
      <c r="K263">
        <v>0.18179999999999999</v>
      </c>
      <c r="L263">
        <v>0.32</v>
      </c>
      <c r="M263">
        <v>0.3881</v>
      </c>
      <c r="N263">
        <v>1</v>
      </c>
      <c r="O263">
        <v>151</v>
      </c>
      <c r="P263">
        <v>152</v>
      </c>
    </row>
    <row r="264" spans="1:16" x14ac:dyDescent="0.35">
      <c r="A264">
        <v>873</v>
      </c>
      <c r="B264" s="1">
        <v>40582</v>
      </c>
      <c r="C264">
        <v>1</v>
      </c>
      <c r="D264">
        <v>0</v>
      </c>
      <c r="E264">
        <v>2</v>
      </c>
      <c r="F264">
        <v>19</v>
      </c>
      <c r="G264" t="b">
        <v>0</v>
      </c>
      <c r="H264">
        <v>2</v>
      </c>
      <c r="I264">
        <v>1</v>
      </c>
      <c r="J264">
        <v>0.16</v>
      </c>
      <c r="K264">
        <v>0.1212</v>
      </c>
      <c r="L264">
        <v>0.4</v>
      </c>
      <c r="M264">
        <v>0.4627</v>
      </c>
      <c r="N264">
        <v>1</v>
      </c>
      <c r="O264">
        <v>100</v>
      </c>
      <c r="P264">
        <v>101</v>
      </c>
    </row>
    <row r="265" spans="1:16" x14ac:dyDescent="0.35">
      <c r="A265">
        <v>874</v>
      </c>
      <c r="B265" s="1">
        <v>40582</v>
      </c>
      <c r="C265">
        <v>1</v>
      </c>
      <c r="D265">
        <v>0</v>
      </c>
      <c r="E265">
        <v>2</v>
      </c>
      <c r="F265">
        <v>20</v>
      </c>
      <c r="G265" t="b">
        <v>0</v>
      </c>
      <c r="H265">
        <v>2</v>
      </c>
      <c r="I265">
        <v>1</v>
      </c>
      <c r="J265">
        <v>0.16</v>
      </c>
      <c r="K265">
        <v>0.13639999999999999</v>
      </c>
      <c r="L265">
        <v>0.4</v>
      </c>
      <c r="M265">
        <v>0.32840000000000003</v>
      </c>
      <c r="N265">
        <v>3</v>
      </c>
      <c r="O265">
        <v>53</v>
      </c>
      <c r="P265">
        <v>56</v>
      </c>
    </row>
    <row r="266" spans="1:16" x14ac:dyDescent="0.35">
      <c r="A266">
        <v>875</v>
      </c>
      <c r="B266" s="1">
        <v>40582</v>
      </c>
      <c r="C266">
        <v>1</v>
      </c>
      <c r="D266">
        <v>0</v>
      </c>
      <c r="E266">
        <v>2</v>
      </c>
      <c r="F266">
        <v>21</v>
      </c>
      <c r="G266" t="b">
        <v>0</v>
      </c>
      <c r="H266">
        <v>2</v>
      </c>
      <c r="I266">
        <v>1</v>
      </c>
      <c r="J266">
        <v>0.14000000000000001</v>
      </c>
      <c r="K266">
        <v>0.1061</v>
      </c>
      <c r="L266">
        <v>0.33</v>
      </c>
      <c r="M266">
        <v>0.4627</v>
      </c>
      <c r="N266">
        <v>8</v>
      </c>
      <c r="O266">
        <v>46</v>
      </c>
      <c r="P266">
        <v>54</v>
      </c>
    </row>
    <row r="267" spans="1:16" x14ac:dyDescent="0.35">
      <c r="A267">
        <v>876</v>
      </c>
      <c r="B267" s="1">
        <v>40582</v>
      </c>
      <c r="C267">
        <v>1</v>
      </c>
      <c r="D267">
        <v>0</v>
      </c>
      <c r="E267">
        <v>2</v>
      </c>
      <c r="F267">
        <v>22</v>
      </c>
      <c r="G267" t="b">
        <v>0</v>
      </c>
      <c r="H267">
        <v>2</v>
      </c>
      <c r="I267">
        <v>1</v>
      </c>
      <c r="J267">
        <v>0.12</v>
      </c>
      <c r="K267">
        <v>0.1061</v>
      </c>
      <c r="L267">
        <v>0.33</v>
      </c>
      <c r="M267">
        <v>0.35820000000000002</v>
      </c>
      <c r="N267">
        <v>0</v>
      </c>
      <c r="O267">
        <v>29</v>
      </c>
      <c r="P267">
        <v>29</v>
      </c>
    </row>
    <row r="268" spans="1:16" x14ac:dyDescent="0.35">
      <c r="A268">
        <v>877</v>
      </c>
      <c r="B268" s="1">
        <v>40582</v>
      </c>
      <c r="C268">
        <v>1</v>
      </c>
      <c r="D268">
        <v>0</v>
      </c>
      <c r="E268">
        <v>2</v>
      </c>
      <c r="F268">
        <v>23</v>
      </c>
      <c r="G268" t="b">
        <v>0</v>
      </c>
      <c r="H268">
        <v>2</v>
      </c>
      <c r="I268">
        <v>1</v>
      </c>
      <c r="J268">
        <v>0.12</v>
      </c>
      <c r="K268">
        <v>0.1061</v>
      </c>
      <c r="L268">
        <v>0.33</v>
      </c>
      <c r="M268">
        <v>0.32840000000000003</v>
      </c>
      <c r="N268">
        <v>3</v>
      </c>
      <c r="O268">
        <v>9</v>
      </c>
      <c r="P268">
        <v>12</v>
      </c>
    </row>
    <row r="269" spans="1:16" x14ac:dyDescent="0.35">
      <c r="A269">
        <v>878</v>
      </c>
      <c r="B269" s="1">
        <v>40583</v>
      </c>
      <c r="C269">
        <v>1</v>
      </c>
      <c r="D269">
        <v>0</v>
      </c>
      <c r="E269">
        <v>2</v>
      </c>
      <c r="F269">
        <v>0</v>
      </c>
      <c r="G269" t="b">
        <v>0</v>
      </c>
      <c r="H269">
        <v>3</v>
      </c>
      <c r="I269">
        <v>1</v>
      </c>
      <c r="J269">
        <v>0.1</v>
      </c>
      <c r="K269">
        <v>7.5800000000000006E-2</v>
      </c>
      <c r="L269">
        <v>0.36</v>
      </c>
      <c r="M269">
        <v>0.35820000000000002</v>
      </c>
      <c r="N269">
        <v>0</v>
      </c>
      <c r="O269">
        <v>17</v>
      </c>
      <c r="P269">
        <v>17</v>
      </c>
    </row>
    <row r="270" spans="1:16" x14ac:dyDescent="0.35">
      <c r="A270">
        <v>879</v>
      </c>
      <c r="B270" s="1">
        <v>40583</v>
      </c>
      <c r="C270">
        <v>1</v>
      </c>
      <c r="D270">
        <v>0</v>
      </c>
      <c r="E270">
        <v>2</v>
      </c>
      <c r="F270">
        <v>1</v>
      </c>
      <c r="G270" t="b">
        <v>0</v>
      </c>
      <c r="H270">
        <v>3</v>
      </c>
      <c r="I270">
        <v>1</v>
      </c>
      <c r="J270">
        <v>0.1</v>
      </c>
      <c r="K270">
        <v>0.1061</v>
      </c>
      <c r="L270">
        <v>0.36</v>
      </c>
      <c r="M270">
        <v>0.22389999999999999</v>
      </c>
      <c r="N270">
        <v>0</v>
      </c>
      <c r="O270">
        <v>7</v>
      </c>
      <c r="P270">
        <v>7</v>
      </c>
    </row>
    <row r="271" spans="1:16" x14ac:dyDescent="0.35">
      <c r="A271">
        <v>880</v>
      </c>
      <c r="B271" s="1">
        <v>40583</v>
      </c>
      <c r="C271">
        <v>1</v>
      </c>
      <c r="D271">
        <v>0</v>
      </c>
      <c r="E271">
        <v>2</v>
      </c>
      <c r="F271">
        <v>2</v>
      </c>
      <c r="G271" t="b">
        <v>0</v>
      </c>
      <c r="H271">
        <v>3</v>
      </c>
      <c r="I271">
        <v>1</v>
      </c>
      <c r="J271">
        <v>0.08</v>
      </c>
      <c r="K271">
        <v>7.5800000000000006E-2</v>
      </c>
      <c r="L271">
        <v>0.38</v>
      </c>
      <c r="M271">
        <v>0.28360000000000002</v>
      </c>
      <c r="N271">
        <v>1</v>
      </c>
      <c r="O271">
        <v>2</v>
      </c>
      <c r="P271">
        <v>3</v>
      </c>
    </row>
    <row r="272" spans="1:16" x14ac:dyDescent="0.35">
      <c r="A272">
        <v>881</v>
      </c>
      <c r="B272" s="1">
        <v>40583</v>
      </c>
      <c r="C272">
        <v>1</v>
      </c>
      <c r="D272">
        <v>0</v>
      </c>
      <c r="E272">
        <v>2</v>
      </c>
      <c r="F272">
        <v>3</v>
      </c>
      <c r="G272" t="b">
        <v>0</v>
      </c>
      <c r="H272">
        <v>3</v>
      </c>
      <c r="I272">
        <v>1</v>
      </c>
      <c r="J272">
        <v>0.06</v>
      </c>
      <c r="K272">
        <v>7.5800000000000006E-2</v>
      </c>
      <c r="L272">
        <v>0.45</v>
      </c>
      <c r="M272">
        <v>0.1343</v>
      </c>
      <c r="N272">
        <v>0</v>
      </c>
      <c r="O272">
        <v>2</v>
      </c>
      <c r="P272">
        <v>2</v>
      </c>
    </row>
    <row r="273" spans="1:16" x14ac:dyDescent="0.35">
      <c r="A273">
        <v>882</v>
      </c>
      <c r="B273" s="1">
        <v>40583</v>
      </c>
      <c r="C273">
        <v>1</v>
      </c>
      <c r="D273">
        <v>0</v>
      </c>
      <c r="E273">
        <v>2</v>
      </c>
      <c r="F273">
        <v>5</v>
      </c>
      <c r="G273" t="b">
        <v>0</v>
      </c>
      <c r="H273">
        <v>3</v>
      </c>
      <c r="I273">
        <v>1</v>
      </c>
      <c r="J273">
        <v>0.06</v>
      </c>
      <c r="K273">
        <v>0.1061</v>
      </c>
      <c r="L273">
        <v>0.45</v>
      </c>
      <c r="M273">
        <v>0.1045</v>
      </c>
      <c r="N273">
        <v>0</v>
      </c>
      <c r="O273">
        <v>7</v>
      </c>
      <c r="P273">
        <v>7</v>
      </c>
    </row>
    <row r="274" spans="1:16" x14ac:dyDescent="0.35">
      <c r="A274">
        <v>883</v>
      </c>
      <c r="B274" s="1">
        <v>40583</v>
      </c>
      <c r="C274">
        <v>1</v>
      </c>
      <c r="D274">
        <v>0</v>
      </c>
      <c r="E274">
        <v>2</v>
      </c>
      <c r="F274">
        <v>6</v>
      </c>
      <c r="G274" t="b">
        <v>0</v>
      </c>
      <c r="H274">
        <v>3</v>
      </c>
      <c r="I274">
        <v>1</v>
      </c>
      <c r="J274">
        <v>0.06</v>
      </c>
      <c r="K274">
        <v>0.1515</v>
      </c>
      <c r="L274">
        <v>0.45</v>
      </c>
      <c r="M274">
        <v>0</v>
      </c>
      <c r="N274">
        <v>0</v>
      </c>
      <c r="O274">
        <v>43</v>
      </c>
      <c r="P274">
        <v>43</v>
      </c>
    </row>
    <row r="275" spans="1:16" x14ac:dyDescent="0.35">
      <c r="A275">
        <v>884</v>
      </c>
      <c r="B275" s="1">
        <v>40583</v>
      </c>
      <c r="C275">
        <v>1</v>
      </c>
      <c r="D275">
        <v>0</v>
      </c>
      <c r="E275">
        <v>2</v>
      </c>
      <c r="F275">
        <v>7</v>
      </c>
      <c r="G275" t="b">
        <v>0</v>
      </c>
      <c r="H275">
        <v>3</v>
      </c>
      <c r="I275">
        <v>1</v>
      </c>
      <c r="J275">
        <v>0.06</v>
      </c>
      <c r="K275">
        <v>0.1061</v>
      </c>
      <c r="L275">
        <v>0.49</v>
      </c>
      <c r="M275">
        <v>0.1045</v>
      </c>
      <c r="N275">
        <v>4</v>
      </c>
      <c r="O275">
        <v>95</v>
      </c>
      <c r="P275">
        <v>99</v>
      </c>
    </row>
    <row r="276" spans="1:16" x14ac:dyDescent="0.35">
      <c r="A276">
        <v>885</v>
      </c>
      <c r="B276" s="1">
        <v>40583</v>
      </c>
      <c r="C276">
        <v>1</v>
      </c>
      <c r="D276">
        <v>0</v>
      </c>
      <c r="E276">
        <v>2</v>
      </c>
      <c r="F276">
        <v>8</v>
      </c>
      <c r="G276" t="b">
        <v>0</v>
      </c>
      <c r="H276">
        <v>3</v>
      </c>
      <c r="I276">
        <v>1</v>
      </c>
      <c r="J276">
        <v>0.1</v>
      </c>
      <c r="K276">
        <v>0.13639999999999999</v>
      </c>
      <c r="L276">
        <v>0.42</v>
      </c>
      <c r="M276">
        <v>0</v>
      </c>
      <c r="N276">
        <v>1</v>
      </c>
      <c r="O276">
        <v>198</v>
      </c>
      <c r="P276">
        <v>199</v>
      </c>
    </row>
    <row r="277" spans="1:16" x14ac:dyDescent="0.35">
      <c r="A277">
        <v>886</v>
      </c>
      <c r="B277" s="1">
        <v>40583</v>
      </c>
      <c r="C277">
        <v>1</v>
      </c>
      <c r="D277">
        <v>0</v>
      </c>
      <c r="E277">
        <v>2</v>
      </c>
      <c r="F277">
        <v>9</v>
      </c>
      <c r="G277" t="b">
        <v>0</v>
      </c>
      <c r="H277">
        <v>3</v>
      </c>
      <c r="I277">
        <v>1</v>
      </c>
      <c r="J277">
        <v>0.12</v>
      </c>
      <c r="K277">
        <v>0.13639999999999999</v>
      </c>
      <c r="L277">
        <v>0.39</v>
      </c>
      <c r="M277">
        <v>0.16420000000000001</v>
      </c>
      <c r="N277">
        <v>4</v>
      </c>
      <c r="O277">
        <v>119</v>
      </c>
      <c r="P277">
        <v>123</v>
      </c>
    </row>
    <row r="278" spans="1:16" x14ac:dyDescent="0.35">
      <c r="A278">
        <v>887</v>
      </c>
      <c r="B278" s="1">
        <v>40583</v>
      </c>
      <c r="C278">
        <v>1</v>
      </c>
      <c r="D278">
        <v>0</v>
      </c>
      <c r="E278">
        <v>2</v>
      </c>
      <c r="F278">
        <v>10</v>
      </c>
      <c r="G278" t="b">
        <v>0</v>
      </c>
      <c r="H278">
        <v>3</v>
      </c>
      <c r="I278">
        <v>1</v>
      </c>
      <c r="J278">
        <v>0.14000000000000001</v>
      </c>
      <c r="K278">
        <v>0.18179999999999999</v>
      </c>
      <c r="L278">
        <v>0.36</v>
      </c>
      <c r="M278">
        <v>0</v>
      </c>
      <c r="N278">
        <v>8</v>
      </c>
      <c r="O278">
        <v>51</v>
      </c>
      <c r="P278">
        <v>59</v>
      </c>
    </row>
    <row r="279" spans="1:16" x14ac:dyDescent="0.35">
      <c r="A279">
        <v>888</v>
      </c>
      <c r="B279" s="1">
        <v>40583</v>
      </c>
      <c r="C279">
        <v>1</v>
      </c>
      <c r="D279">
        <v>0</v>
      </c>
      <c r="E279">
        <v>2</v>
      </c>
      <c r="F279">
        <v>11</v>
      </c>
      <c r="G279" t="b">
        <v>0</v>
      </c>
      <c r="H279">
        <v>3</v>
      </c>
      <c r="I279">
        <v>2</v>
      </c>
      <c r="J279">
        <v>0.14000000000000001</v>
      </c>
      <c r="K279">
        <v>0.1515</v>
      </c>
      <c r="L279">
        <v>0.43</v>
      </c>
      <c r="M279">
        <v>0.16420000000000001</v>
      </c>
      <c r="N279">
        <v>1</v>
      </c>
      <c r="O279">
        <v>40</v>
      </c>
      <c r="P279">
        <v>41</v>
      </c>
    </row>
    <row r="280" spans="1:16" x14ac:dyDescent="0.35">
      <c r="A280">
        <v>889</v>
      </c>
      <c r="B280" s="1">
        <v>40583</v>
      </c>
      <c r="C280">
        <v>1</v>
      </c>
      <c r="D280">
        <v>0</v>
      </c>
      <c r="E280">
        <v>2</v>
      </c>
      <c r="F280">
        <v>12</v>
      </c>
      <c r="G280" t="b">
        <v>0</v>
      </c>
      <c r="H280">
        <v>3</v>
      </c>
      <c r="I280">
        <v>2</v>
      </c>
      <c r="J280">
        <v>0.18</v>
      </c>
      <c r="K280">
        <v>0.18179999999999999</v>
      </c>
      <c r="L280">
        <v>0.4</v>
      </c>
      <c r="M280">
        <v>0.22389999999999999</v>
      </c>
      <c r="N280">
        <v>4</v>
      </c>
      <c r="O280">
        <v>57</v>
      </c>
      <c r="P280">
        <v>61</v>
      </c>
    </row>
    <row r="281" spans="1:16" x14ac:dyDescent="0.35">
      <c r="A281">
        <v>890</v>
      </c>
      <c r="B281" s="1">
        <v>40583</v>
      </c>
      <c r="C281">
        <v>1</v>
      </c>
      <c r="D281">
        <v>0</v>
      </c>
      <c r="E281">
        <v>2</v>
      </c>
      <c r="F281">
        <v>13</v>
      </c>
      <c r="G281" t="b">
        <v>0</v>
      </c>
      <c r="H281">
        <v>3</v>
      </c>
      <c r="I281">
        <v>1</v>
      </c>
      <c r="J281">
        <v>0.18</v>
      </c>
      <c r="K281">
        <v>0.16669999999999999</v>
      </c>
      <c r="L281">
        <v>0.4</v>
      </c>
      <c r="M281">
        <v>0.25369999999999998</v>
      </c>
      <c r="N281">
        <v>2</v>
      </c>
      <c r="O281">
        <v>67</v>
      </c>
      <c r="P281">
        <v>69</v>
      </c>
    </row>
    <row r="282" spans="1:16" x14ac:dyDescent="0.35">
      <c r="A282">
        <v>891</v>
      </c>
      <c r="B282" s="1">
        <v>40583</v>
      </c>
      <c r="C282">
        <v>1</v>
      </c>
      <c r="D282">
        <v>0</v>
      </c>
      <c r="E282">
        <v>2</v>
      </c>
      <c r="F282">
        <v>14</v>
      </c>
      <c r="G282" t="b">
        <v>0</v>
      </c>
      <c r="H282">
        <v>3</v>
      </c>
      <c r="I282">
        <v>1</v>
      </c>
      <c r="J282">
        <v>0.2</v>
      </c>
      <c r="K282">
        <v>0.18179999999999999</v>
      </c>
      <c r="L282">
        <v>0.34</v>
      </c>
      <c r="M282">
        <v>0.29849999999999999</v>
      </c>
      <c r="N282">
        <v>2</v>
      </c>
      <c r="O282">
        <v>56</v>
      </c>
      <c r="P282">
        <v>58</v>
      </c>
    </row>
    <row r="283" spans="1:16" x14ac:dyDescent="0.35">
      <c r="A283">
        <v>892</v>
      </c>
      <c r="B283" s="1">
        <v>40583</v>
      </c>
      <c r="C283">
        <v>1</v>
      </c>
      <c r="D283">
        <v>0</v>
      </c>
      <c r="E283">
        <v>2</v>
      </c>
      <c r="F283">
        <v>15</v>
      </c>
      <c r="G283" t="b">
        <v>0</v>
      </c>
      <c r="H283">
        <v>3</v>
      </c>
      <c r="I283">
        <v>2</v>
      </c>
      <c r="J283">
        <v>0.2</v>
      </c>
      <c r="K283">
        <v>0.18179999999999999</v>
      </c>
      <c r="L283">
        <v>0.34</v>
      </c>
      <c r="M283">
        <v>0.28360000000000002</v>
      </c>
      <c r="N283">
        <v>3</v>
      </c>
      <c r="O283">
        <v>61</v>
      </c>
      <c r="P283">
        <v>64</v>
      </c>
    </row>
    <row r="284" spans="1:16" x14ac:dyDescent="0.35">
      <c r="A284">
        <v>893</v>
      </c>
      <c r="B284" s="1">
        <v>40583</v>
      </c>
      <c r="C284">
        <v>1</v>
      </c>
      <c r="D284">
        <v>0</v>
      </c>
      <c r="E284">
        <v>2</v>
      </c>
      <c r="F284">
        <v>16</v>
      </c>
      <c r="G284" t="b">
        <v>0</v>
      </c>
      <c r="H284">
        <v>3</v>
      </c>
      <c r="I284">
        <v>2</v>
      </c>
      <c r="J284">
        <v>0.2</v>
      </c>
      <c r="K284">
        <v>0.19700000000000001</v>
      </c>
      <c r="L284">
        <v>0.37</v>
      </c>
      <c r="M284">
        <v>0.25369999999999998</v>
      </c>
      <c r="N284">
        <v>7</v>
      </c>
      <c r="O284">
        <v>72</v>
      </c>
      <c r="P284">
        <v>79</v>
      </c>
    </row>
    <row r="285" spans="1:16" x14ac:dyDescent="0.35">
      <c r="A285">
        <v>894</v>
      </c>
      <c r="B285" s="1">
        <v>40583</v>
      </c>
      <c r="C285">
        <v>1</v>
      </c>
      <c r="D285">
        <v>0</v>
      </c>
      <c r="E285">
        <v>2</v>
      </c>
      <c r="F285">
        <v>17</v>
      </c>
      <c r="G285" t="b">
        <v>0</v>
      </c>
      <c r="H285">
        <v>3</v>
      </c>
      <c r="I285">
        <v>2</v>
      </c>
      <c r="J285">
        <v>0.2</v>
      </c>
      <c r="K285">
        <v>0.19700000000000001</v>
      </c>
      <c r="L285">
        <v>0.34</v>
      </c>
      <c r="M285">
        <v>0.25369999999999998</v>
      </c>
      <c r="N285">
        <v>9</v>
      </c>
      <c r="O285">
        <v>157</v>
      </c>
      <c r="P285">
        <v>166</v>
      </c>
    </row>
    <row r="286" spans="1:16" x14ac:dyDescent="0.35">
      <c r="A286">
        <v>895</v>
      </c>
      <c r="B286" s="1">
        <v>40583</v>
      </c>
      <c r="C286">
        <v>1</v>
      </c>
      <c r="D286">
        <v>0</v>
      </c>
      <c r="E286">
        <v>2</v>
      </c>
      <c r="F286">
        <v>18</v>
      </c>
      <c r="G286" t="b">
        <v>0</v>
      </c>
      <c r="H286">
        <v>3</v>
      </c>
      <c r="I286">
        <v>2</v>
      </c>
      <c r="J286">
        <v>0.18</v>
      </c>
      <c r="K286">
        <v>0.16669999999999999</v>
      </c>
      <c r="L286">
        <v>0.47</v>
      </c>
      <c r="M286">
        <v>0.29849999999999999</v>
      </c>
      <c r="N286">
        <v>2</v>
      </c>
      <c r="O286">
        <v>168</v>
      </c>
      <c r="P286">
        <v>170</v>
      </c>
    </row>
    <row r="287" spans="1:16" x14ac:dyDescent="0.35">
      <c r="A287">
        <v>896</v>
      </c>
      <c r="B287" s="1">
        <v>40583</v>
      </c>
      <c r="C287">
        <v>1</v>
      </c>
      <c r="D287">
        <v>0</v>
      </c>
      <c r="E287">
        <v>2</v>
      </c>
      <c r="F287">
        <v>19</v>
      </c>
      <c r="G287" t="b">
        <v>0</v>
      </c>
      <c r="H287">
        <v>3</v>
      </c>
      <c r="I287">
        <v>3</v>
      </c>
      <c r="J287">
        <v>0.14000000000000001</v>
      </c>
      <c r="K287">
        <v>0.1212</v>
      </c>
      <c r="L287">
        <v>0.86</v>
      </c>
      <c r="M287">
        <v>0.25369999999999998</v>
      </c>
      <c r="N287">
        <v>1</v>
      </c>
      <c r="O287">
        <v>87</v>
      </c>
      <c r="P287">
        <v>88</v>
      </c>
    </row>
    <row r="288" spans="1:16" x14ac:dyDescent="0.35">
      <c r="A288">
        <v>897</v>
      </c>
      <c r="B288" s="1">
        <v>40583</v>
      </c>
      <c r="C288">
        <v>1</v>
      </c>
      <c r="D288">
        <v>0</v>
      </c>
      <c r="E288">
        <v>2</v>
      </c>
      <c r="F288">
        <v>20</v>
      </c>
      <c r="G288" t="b">
        <v>0</v>
      </c>
      <c r="H288">
        <v>3</v>
      </c>
      <c r="I288">
        <v>3</v>
      </c>
      <c r="J288">
        <v>0.14000000000000001</v>
      </c>
      <c r="K288">
        <v>0.1515</v>
      </c>
      <c r="L288">
        <v>0.86</v>
      </c>
      <c r="M288">
        <v>0.16420000000000001</v>
      </c>
      <c r="N288">
        <v>0</v>
      </c>
      <c r="O288">
        <v>84</v>
      </c>
      <c r="P288">
        <v>84</v>
      </c>
    </row>
    <row r="289" spans="1:16" x14ac:dyDescent="0.35">
      <c r="A289">
        <v>898</v>
      </c>
      <c r="B289" s="1">
        <v>40583</v>
      </c>
      <c r="C289">
        <v>1</v>
      </c>
      <c r="D289">
        <v>0</v>
      </c>
      <c r="E289">
        <v>2</v>
      </c>
      <c r="F289">
        <v>21</v>
      </c>
      <c r="G289" t="b">
        <v>0</v>
      </c>
      <c r="H289">
        <v>3</v>
      </c>
      <c r="I289">
        <v>2</v>
      </c>
      <c r="J289">
        <v>0.14000000000000001</v>
      </c>
      <c r="K289">
        <v>0.1515</v>
      </c>
      <c r="L289">
        <v>0.86</v>
      </c>
      <c r="M289">
        <v>0.16420000000000001</v>
      </c>
      <c r="N289">
        <v>0</v>
      </c>
      <c r="O289">
        <v>83</v>
      </c>
      <c r="P289">
        <v>83</v>
      </c>
    </row>
    <row r="290" spans="1:16" x14ac:dyDescent="0.35">
      <c r="A290">
        <v>899</v>
      </c>
      <c r="B290" s="1">
        <v>40583</v>
      </c>
      <c r="C290">
        <v>1</v>
      </c>
      <c r="D290">
        <v>0</v>
      </c>
      <c r="E290">
        <v>2</v>
      </c>
      <c r="F290">
        <v>22</v>
      </c>
      <c r="G290" t="b">
        <v>0</v>
      </c>
      <c r="H290">
        <v>3</v>
      </c>
      <c r="I290">
        <v>3</v>
      </c>
      <c r="J290">
        <v>0.16</v>
      </c>
      <c r="K290">
        <v>0.16669999999999999</v>
      </c>
      <c r="L290">
        <v>0.8</v>
      </c>
      <c r="M290">
        <v>0.16420000000000001</v>
      </c>
      <c r="N290">
        <v>4</v>
      </c>
      <c r="O290">
        <v>42</v>
      </c>
      <c r="P290">
        <v>46</v>
      </c>
    </row>
    <row r="291" spans="1:16" x14ac:dyDescent="0.35">
      <c r="A291">
        <v>900</v>
      </c>
      <c r="B291" s="1">
        <v>40583</v>
      </c>
      <c r="C291">
        <v>1</v>
      </c>
      <c r="D291">
        <v>0</v>
      </c>
      <c r="E291">
        <v>2</v>
      </c>
      <c r="F291">
        <v>23</v>
      </c>
      <c r="G291" t="b">
        <v>0</v>
      </c>
      <c r="H291">
        <v>3</v>
      </c>
      <c r="I291">
        <v>3</v>
      </c>
      <c r="J291">
        <v>0.16</v>
      </c>
      <c r="K291">
        <v>0.1515</v>
      </c>
      <c r="L291">
        <v>0.8</v>
      </c>
      <c r="M291">
        <v>0.19400000000000001</v>
      </c>
      <c r="N291">
        <v>0</v>
      </c>
      <c r="O291">
        <v>37</v>
      </c>
      <c r="P291">
        <v>37</v>
      </c>
    </row>
    <row r="292" spans="1:16" x14ac:dyDescent="0.35">
      <c r="A292">
        <v>901</v>
      </c>
      <c r="B292" s="1">
        <v>40584</v>
      </c>
      <c r="C292">
        <v>1</v>
      </c>
      <c r="D292">
        <v>0</v>
      </c>
      <c r="E292">
        <v>2</v>
      </c>
      <c r="F292">
        <v>0</v>
      </c>
      <c r="G292" t="b">
        <v>0</v>
      </c>
      <c r="H292">
        <v>4</v>
      </c>
      <c r="I292">
        <v>3</v>
      </c>
      <c r="J292">
        <v>0.14000000000000001</v>
      </c>
      <c r="K292">
        <v>0.13639999999999999</v>
      </c>
      <c r="L292">
        <v>0.86</v>
      </c>
      <c r="M292">
        <v>0.19400000000000001</v>
      </c>
      <c r="N292">
        <v>0</v>
      </c>
      <c r="O292">
        <v>16</v>
      </c>
      <c r="P292">
        <v>16</v>
      </c>
    </row>
    <row r="293" spans="1:16" x14ac:dyDescent="0.35">
      <c r="A293">
        <v>902</v>
      </c>
      <c r="B293" s="1">
        <v>40584</v>
      </c>
      <c r="C293">
        <v>1</v>
      </c>
      <c r="D293">
        <v>0</v>
      </c>
      <c r="E293">
        <v>2</v>
      </c>
      <c r="F293">
        <v>1</v>
      </c>
      <c r="G293" t="b">
        <v>0</v>
      </c>
      <c r="H293">
        <v>4</v>
      </c>
      <c r="I293">
        <v>3</v>
      </c>
      <c r="J293">
        <v>0.14000000000000001</v>
      </c>
      <c r="K293">
        <v>0.1515</v>
      </c>
      <c r="L293">
        <v>0.8</v>
      </c>
      <c r="M293">
        <v>0.1343</v>
      </c>
      <c r="N293">
        <v>0</v>
      </c>
      <c r="O293">
        <v>7</v>
      </c>
      <c r="P293">
        <v>7</v>
      </c>
    </row>
    <row r="294" spans="1:16" x14ac:dyDescent="0.35">
      <c r="A294">
        <v>903</v>
      </c>
      <c r="B294" s="1">
        <v>40584</v>
      </c>
      <c r="C294">
        <v>1</v>
      </c>
      <c r="D294">
        <v>0</v>
      </c>
      <c r="E294">
        <v>2</v>
      </c>
      <c r="F294">
        <v>2</v>
      </c>
      <c r="G294" t="b">
        <v>0</v>
      </c>
      <c r="H294">
        <v>4</v>
      </c>
      <c r="I294">
        <v>3</v>
      </c>
      <c r="J294">
        <v>0.14000000000000001</v>
      </c>
      <c r="K294">
        <v>0.1515</v>
      </c>
      <c r="L294">
        <v>0.8</v>
      </c>
      <c r="M294">
        <v>0.1343</v>
      </c>
      <c r="N294">
        <v>0</v>
      </c>
      <c r="O294">
        <v>3</v>
      </c>
      <c r="P294">
        <v>3</v>
      </c>
    </row>
    <row r="295" spans="1:16" x14ac:dyDescent="0.35">
      <c r="A295">
        <v>904</v>
      </c>
      <c r="B295" s="1">
        <v>40584</v>
      </c>
      <c r="C295">
        <v>1</v>
      </c>
      <c r="D295">
        <v>0</v>
      </c>
      <c r="E295">
        <v>2</v>
      </c>
      <c r="F295">
        <v>4</v>
      </c>
      <c r="G295" t="b">
        <v>0</v>
      </c>
      <c r="H295">
        <v>4</v>
      </c>
      <c r="I295">
        <v>2</v>
      </c>
      <c r="J295">
        <v>0.14000000000000001</v>
      </c>
      <c r="K295">
        <v>0.13639999999999999</v>
      </c>
      <c r="L295">
        <v>0.59</v>
      </c>
      <c r="M295">
        <v>0.22389999999999999</v>
      </c>
      <c r="N295">
        <v>0</v>
      </c>
      <c r="O295">
        <v>1</v>
      </c>
      <c r="P295">
        <v>1</v>
      </c>
    </row>
    <row r="296" spans="1:16" x14ac:dyDescent="0.35">
      <c r="A296">
        <v>905</v>
      </c>
      <c r="B296" s="1">
        <v>40584</v>
      </c>
      <c r="C296">
        <v>1</v>
      </c>
      <c r="D296">
        <v>0</v>
      </c>
      <c r="E296">
        <v>2</v>
      </c>
      <c r="F296">
        <v>5</v>
      </c>
      <c r="G296" t="b">
        <v>0</v>
      </c>
      <c r="H296">
        <v>4</v>
      </c>
      <c r="I296">
        <v>2</v>
      </c>
      <c r="J296">
        <v>0.12</v>
      </c>
      <c r="K296">
        <v>0.1212</v>
      </c>
      <c r="L296">
        <v>0.5</v>
      </c>
      <c r="M296">
        <v>0.22389999999999999</v>
      </c>
      <c r="N296">
        <v>0</v>
      </c>
      <c r="O296">
        <v>6</v>
      </c>
      <c r="P296">
        <v>6</v>
      </c>
    </row>
    <row r="297" spans="1:16" x14ac:dyDescent="0.35">
      <c r="A297">
        <v>906</v>
      </c>
      <c r="B297" s="1">
        <v>40584</v>
      </c>
      <c r="C297">
        <v>1</v>
      </c>
      <c r="D297">
        <v>0</v>
      </c>
      <c r="E297">
        <v>2</v>
      </c>
      <c r="F297">
        <v>6</v>
      </c>
      <c r="G297" t="b">
        <v>0</v>
      </c>
      <c r="H297">
        <v>4</v>
      </c>
      <c r="I297">
        <v>2</v>
      </c>
      <c r="J297">
        <v>0.12</v>
      </c>
      <c r="K297">
        <v>0.1212</v>
      </c>
      <c r="L297">
        <v>0.54</v>
      </c>
      <c r="M297">
        <v>0.28360000000000002</v>
      </c>
      <c r="N297">
        <v>0</v>
      </c>
      <c r="O297">
        <v>26</v>
      </c>
      <c r="P297">
        <v>26</v>
      </c>
    </row>
    <row r="298" spans="1:16" x14ac:dyDescent="0.35">
      <c r="A298">
        <v>907</v>
      </c>
      <c r="B298" s="1">
        <v>40584</v>
      </c>
      <c r="C298">
        <v>1</v>
      </c>
      <c r="D298">
        <v>0</v>
      </c>
      <c r="E298">
        <v>2</v>
      </c>
      <c r="F298">
        <v>7</v>
      </c>
      <c r="G298" t="b">
        <v>0</v>
      </c>
      <c r="H298">
        <v>4</v>
      </c>
      <c r="I298">
        <v>1</v>
      </c>
      <c r="J298">
        <v>0.1</v>
      </c>
      <c r="K298">
        <v>7.5800000000000006E-2</v>
      </c>
      <c r="L298">
        <v>0.5</v>
      </c>
      <c r="M298">
        <v>0.41789999999999999</v>
      </c>
      <c r="N298">
        <v>0</v>
      </c>
      <c r="O298">
        <v>99</v>
      </c>
      <c r="P298">
        <v>99</v>
      </c>
    </row>
    <row r="299" spans="1:16" x14ac:dyDescent="0.35">
      <c r="A299">
        <v>908</v>
      </c>
      <c r="B299" s="1">
        <v>40584</v>
      </c>
      <c r="C299">
        <v>1</v>
      </c>
      <c r="D299">
        <v>0</v>
      </c>
      <c r="E299">
        <v>2</v>
      </c>
      <c r="F299">
        <v>8</v>
      </c>
      <c r="G299" t="b">
        <v>0</v>
      </c>
      <c r="H299">
        <v>4</v>
      </c>
      <c r="I299">
        <v>1</v>
      </c>
      <c r="J299">
        <v>0.1</v>
      </c>
      <c r="K299">
        <v>7.5800000000000006E-2</v>
      </c>
      <c r="L299">
        <v>0.49</v>
      </c>
      <c r="M299">
        <v>0.32840000000000003</v>
      </c>
      <c r="N299">
        <v>5</v>
      </c>
      <c r="O299">
        <v>173</v>
      </c>
      <c r="P299">
        <v>178</v>
      </c>
    </row>
    <row r="300" spans="1:16" x14ac:dyDescent="0.35">
      <c r="A300">
        <v>909</v>
      </c>
      <c r="B300" s="1">
        <v>40584</v>
      </c>
      <c r="C300">
        <v>1</v>
      </c>
      <c r="D300">
        <v>0</v>
      </c>
      <c r="E300">
        <v>2</v>
      </c>
      <c r="F300">
        <v>9</v>
      </c>
      <c r="G300" t="b">
        <v>0</v>
      </c>
      <c r="H300">
        <v>4</v>
      </c>
      <c r="I300">
        <v>1</v>
      </c>
      <c r="J300">
        <v>0.12</v>
      </c>
      <c r="K300">
        <v>0.1061</v>
      </c>
      <c r="L300">
        <v>0.42</v>
      </c>
      <c r="M300">
        <v>0.35820000000000002</v>
      </c>
      <c r="N300">
        <v>1</v>
      </c>
      <c r="O300">
        <v>121</v>
      </c>
      <c r="P300">
        <v>122</v>
      </c>
    </row>
    <row r="301" spans="1:16" x14ac:dyDescent="0.35">
      <c r="A301">
        <v>910</v>
      </c>
      <c r="B301" s="1">
        <v>40584</v>
      </c>
      <c r="C301">
        <v>1</v>
      </c>
      <c r="D301">
        <v>0</v>
      </c>
      <c r="E301">
        <v>2</v>
      </c>
      <c r="F301">
        <v>10</v>
      </c>
      <c r="G301" t="b">
        <v>0</v>
      </c>
      <c r="H301">
        <v>4</v>
      </c>
      <c r="I301">
        <v>1</v>
      </c>
      <c r="J301">
        <v>0.12</v>
      </c>
      <c r="K301">
        <v>0.1061</v>
      </c>
      <c r="L301">
        <v>0.42</v>
      </c>
      <c r="M301">
        <v>0.29849999999999999</v>
      </c>
      <c r="N301">
        <v>1</v>
      </c>
      <c r="O301">
        <v>34</v>
      </c>
      <c r="P301">
        <v>35</v>
      </c>
    </row>
    <row r="302" spans="1:16" x14ac:dyDescent="0.35">
      <c r="A302">
        <v>911</v>
      </c>
      <c r="B302" s="1">
        <v>40584</v>
      </c>
      <c r="C302">
        <v>1</v>
      </c>
      <c r="D302">
        <v>0</v>
      </c>
      <c r="E302">
        <v>2</v>
      </c>
      <c r="F302">
        <v>11</v>
      </c>
      <c r="G302" t="b">
        <v>0</v>
      </c>
      <c r="H302">
        <v>4</v>
      </c>
      <c r="I302">
        <v>1</v>
      </c>
      <c r="J302">
        <v>0.14000000000000001</v>
      </c>
      <c r="K302">
        <v>0.1212</v>
      </c>
      <c r="L302">
        <v>0.39</v>
      </c>
      <c r="M302">
        <v>0.35820000000000002</v>
      </c>
      <c r="N302">
        <v>1</v>
      </c>
      <c r="O302">
        <v>44</v>
      </c>
      <c r="P302">
        <v>45</v>
      </c>
    </row>
    <row r="303" spans="1:16" x14ac:dyDescent="0.35">
      <c r="A303">
        <v>912</v>
      </c>
      <c r="B303" s="1">
        <v>40584</v>
      </c>
      <c r="C303">
        <v>1</v>
      </c>
      <c r="D303">
        <v>0</v>
      </c>
      <c r="E303">
        <v>2</v>
      </c>
      <c r="F303">
        <v>12</v>
      </c>
      <c r="G303" t="b">
        <v>0</v>
      </c>
      <c r="H303">
        <v>4</v>
      </c>
      <c r="I303">
        <v>1</v>
      </c>
      <c r="J303">
        <v>0.16</v>
      </c>
      <c r="K303">
        <v>0.13639999999999999</v>
      </c>
      <c r="L303">
        <v>0.34</v>
      </c>
      <c r="M303">
        <v>0.3881</v>
      </c>
      <c r="N303">
        <v>4</v>
      </c>
      <c r="O303">
        <v>65</v>
      </c>
      <c r="P303">
        <v>69</v>
      </c>
    </row>
    <row r="304" spans="1:16" x14ac:dyDescent="0.35">
      <c r="A304">
        <v>913</v>
      </c>
      <c r="B304" s="1">
        <v>40584</v>
      </c>
      <c r="C304">
        <v>1</v>
      </c>
      <c r="D304">
        <v>0</v>
      </c>
      <c r="E304">
        <v>2</v>
      </c>
      <c r="F304">
        <v>13</v>
      </c>
      <c r="G304" t="b">
        <v>0</v>
      </c>
      <c r="H304">
        <v>4</v>
      </c>
      <c r="I304">
        <v>1</v>
      </c>
      <c r="J304">
        <v>0.18</v>
      </c>
      <c r="K304">
        <v>0.16669999999999999</v>
      </c>
      <c r="L304">
        <v>0.28999999999999998</v>
      </c>
      <c r="M304">
        <v>0.29849999999999999</v>
      </c>
      <c r="N304">
        <v>3</v>
      </c>
      <c r="O304">
        <v>59</v>
      </c>
      <c r="P304">
        <v>62</v>
      </c>
    </row>
    <row r="305" spans="1:16" x14ac:dyDescent="0.35">
      <c r="A305">
        <v>914</v>
      </c>
      <c r="B305" s="1">
        <v>40584</v>
      </c>
      <c r="C305">
        <v>1</v>
      </c>
      <c r="D305">
        <v>0</v>
      </c>
      <c r="E305">
        <v>2</v>
      </c>
      <c r="F305">
        <v>14</v>
      </c>
      <c r="G305" t="b">
        <v>0</v>
      </c>
      <c r="H305">
        <v>4</v>
      </c>
      <c r="I305">
        <v>1</v>
      </c>
      <c r="J305">
        <v>0.2</v>
      </c>
      <c r="K305">
        <v>0.18179999999999999</v>
      </c>
      <c r="L305">
        <v>0.27</v>
      </c>
      <c r="M305">
        <v>0.28360000000000002</v>
      </c>
      <c r="N305">
        <v>6</v>
      </c>
      <c r="O305">
        <v>42</v>
      </c>
      <c r="P305">
        <v>48</v>
      </c>
    </row>
    <row r="306" spans="1:16" x14ac:dyDescent="0.35">
      <c r="A306">
        <v>915</v>
      </c>
      <c r="B306" s="1">
        <v>40584</v>
      </c>
      <c r="C306">
        <v>1</v>
      </c>
      <c r="D306">
        <v>0</v>
      </c>
      <c r="E306">
        <v>2</v>
      </c>
      <c r="F306">
        <v>15</v>
      </c>
      <c r="G306" t="b">
        <v>0</v>
      </c>
      <c r="H306">
        <v>4</v>
      </c>
      <c r="I306">
        <v>1</v>
      </c>
      <c r="J306">
        <v>0.2</v>
      </c>
      <c r="K306">
        <v>0.19700000000000001</v>
      </c>
      <c r="L306">
        <v>0.25</v>
      </c>
      <c r="M306">
        <v>0.25369999999999998</v>
      </c>
      <c r="N306">
        <v>0</v>
      </c>
      <c r="O306">
        <v>50</v>
      </c>
      <c r="P306">
        <v>50</v>
      </c>
    </row>
    <row r="307" spans="1:16" x14ac:dyDescent="0.35">
      <c r="A307">
        <v>916</v>
      </c>
      <c r="B307" s="1">
        <v>40584</v>
      </c>
      <c r="C307">
        <v>1</v>
      </c>
      <c r="D307">
        <v>0</v>
      </c>
      <c r="E307">
        <v>2</v>
      </c>
      <c r="F307">
        <v>16</v>
      </c>
      <c r="G307" t="b">
        <v>0</v>
      </c>
      <c r="H307">
        <v>4</v>
      </c>
      <c r="I307">
        <v>1</v>
      </c>
      <c r="J307">
        <v>0.2</v>
      </c>
      <c r="K307">
        <v>0.18179999999999999</v>
      </c>
      <c r="L307">
        <v>0.27</v>
      </c>
      <c r="M307">
        <v>0.29849999999999999</v>
      </c>
      <c r="N307">
        <v>4</v>
      </c>
      <c r="O307">
        <v>76</v>
      </c>
      <c r="P307">
        <v>80</v>
      </c>
    </row>
    <row r="308" spans="1:16" x14ac:dyDescent="0.35">
      <c r="A308">
        <v>917</v>
      </c>
      <c r="B308" s="1">
        <v>40584</v>
      </c>
      <c r="C308">
        <v>1</v>
      </c>
      <c r="D308">
        <v>0</v>
      </c>
      <c r="E308">
        <v>2</v>
      </c>
      <c r="F308">
        <v>17</v>
      </c>
      <c r="G308" t="b">
        <v>0</v>
      </c>
      <c r="H308">
        <v>4</v>
      </c>
      <c r="I308">
        <v>1</v>
      </c>
      <c r="J308">
        <v>0.18</v>
      </c>
      <c r="K308">
        <v>0.18179999999999999</v>
      </c>
      <c r="L308">
        <v>0.26</v>
      </c>
      <c r="M308">
        <v>0.19400000000000001</v>
      </c>
      <c r="N308">
        <v>6</v>
      </c>
      <c r="O308">
        <v>159</v>
      </c>
      <c r="P308">
        <v>165</v>
      </c>
    </row>
    <row r="309" spans="1:16" x14ac:dyDescent="0.35">
      <c r="A309">
        <v>918</v>
      </c>
      <c r="B309" s="1">
        <v>40584</v>
      </c>
      <c r="C309">
        <v>1</v>
      </c>
      <c r="D309">
        <v>0</v>
      </c>
      <c r="E309">
        <v>2</v>
      </c>
      <c r="F309">
        <v>18</v>
      </c>
      <c r="G309" t="b">
        <v>0</v>
      </c>
      <c r="H309">
        <v>4</v>
      </c>
      <c r="I309">
        <v>1</v>
      </c>
      <c r="J309">
        <v>0.16</v>
      </c>
      <c r="K309">
        <v>0.18179999999999999</v>
      </c>
      <c r="L309">
        <v>0.28000000000000003</v>
      </c>
      <c r="M309">
        <v>0.1343</v>
      </c>
      <c r="N309">
        <v>3</v>
      </c>
      <c r="O309">
        <v>157</v>
      </c>
      <c r="P309">
        <v>160</v>
      </c>
    </row>
    <row r="310" spans="1:16" x14ac:dyDescent="0.35">
      <c r="A310">
        <v>919</v>
      </c>
      <c r="B310" s="1">
        <v>40584</v>
      </c>
      <c r="C310">
        <v>1</v>
      </c>
      <c r="D310">
        <v>0</v>
      </c>
      <c r="E310">
        <v>2</v>
      </c>
      <c r="F310">
        <v>19</v>
      </c>
      <c r="G310" t="b">
        <v>0</v>
      </c>
      <c r="H310">
        <v>4</v>
      </c>
      <c r="I310">
        <v>1</v>
      </c>
      <c r="J310">
        <v>0.14000000000000001</v>
      </c>
      <c r="K310">
        <v>0.16669999999999999</v>
      </c>
      <c r="L310">
        <v>0.28000000000000003</v>
      </c>
      <c r="M310">
        <v>0.1045</v>
      </c>
      <c r="N310">
        <v>2</v>
      </c>
      <c r="O310">
        <v>110</v>
      </c>
      <c r="P310">
        <v>112</v>
      </c>
    </row>
    <row r="311" spans="1:16" x14ac:dyDescent="0.35">
      <c r="A311">
        <v>920</v>
      </c>
      <c r="B311" s="1">
        <v>40584</v>
      </c>
      <c r="C311">
        <v>1</v>
      </c>
      <c r="D311">
        <v>0</v>
      </c>
      <c r="E311">
        <v>2</v>
      </c>
      <c r="F311">
        <v>20</v>
      </c>
      <c r="G311" t="b">
        <v>0</v>
      </c>
      <c r="H311">
        <v>4</v>
      </c>
      <c r="I311">
        <v>1</v>
      </c>
      <c r="J311">
        <v>0.14000000000000001</v>
      </c>
      <c r="K311">
        <v>0.18179999999999999</v>
      </c>
      <c r="L311">
        <v>0.31</v>
      </c>
      <c r="M311">
        <v>8.9599999999999999E-2</v>
      </c>
      <c r="N311">
        <v>4</v>
      </c>
      <c r="O311">
        <v>93</v>
      </c>
      <c r="P311">
        <v>97</v>
      </c>
    </row>
    <row r="312" spans="1:16" x14ac:dyDescent="0.35">
      <c r="A312">
        <v>921</v>
      </c>
      <c r="B312" s="1">
        <v>40584</v>
      </c>
      <c r="C312">
        <v>1</v>
      </c>
      <c r="D312">
        <v>0</v>
      </c>
      <c r="E312">
        <v>2</v>
      </c>
      <c r="F312">
        <v>21</v>
      </c>
      <c r="G312" t="b">
        <v>0</v>
      </c>
      <c r="H312">
        <v>4</v>
      </c>
      <c r="I312">
        <v>1</v>
      </c>
      <c r="J312">
        <v>0.14000000000000001</v>
      </c>
      <c r="K312">
        <v>0.21210000000000001</v>
      </c>
      <c r="L312">
        <v>0.39</v>
      </c>
      <c r="M312">
        <v>0</v>
      </c>
      <c r="N312">
        <v>2</v>
      </c>
      <c r="O312">
        <v>70</v>
      </c>
      <c r="P312">
        <v>72</v>
      </c>
    </row>
    <row r="313" spans="1:16" x14ac:dyDescent="0.35">
      <c r="A313">
        <v>922</v>
      </c>
      <c r="B313" s="1">
        <v>40584</v>
      </c>
      <c r="C313">
        <v>1</v>
      </c>
      <c r="D313">
        <v>0</v>
      </c>
      <c r="E313">
        <v>2</v>
      </c>
      <c r="F313">
        <v>22</v>
      </c>
      <c r="G313" t="b">
        <v>0</v>
      </c>
      <c r="H313">
        <v>4</v>
      </c>
      <c r="I313">
        <v>1</v>
      </c>
      <c r="J313">
        <v>0.12</v>
      </c>
      <c r="K313">
        <v>0.19700000000000001</v>
      </c>
      <c r="L313">
        <v>0.39</v>
      </c>
      <c r="M313">
        <v>0</v>
      </c>
      <c r="N313">
        <v>4</v>
      </c>
      <c r="O313">
        <v>47</v>
      </c>
      <c r="P313">
        <v>51</v>
      </c>
    </row>
    <row r="314" spans="1:16" x14ac:dyDescent="0.35">
      <c r="A314">
        <v>923</v>
      </c>
      <c r="B314" s="1">
        <v>40584</v>
      </c>
      <c r="C314">
        <v>1</v>
      </c>
      <c r="D314">
        <v>0</v>
      </c>
      <c r="E314">
        <v>2</v>
      </c>
      <c r="F314">
        <v>23</v>
      </c>
      <c r="G314" t="b">
        <v>0</v>
      </c>
      <c r="H314">
        <v>4</v>
      </c>
      <c r="I314">
        <v>1</v>
      </c>
      <c r="J314">
        <v>0.12</v>
      </c>
      <c r="K314">
        <v>0.1515</v>
      </c>
      <c r="L314">
        <v>0.42</v>
      </c>
      <c r="M314">
        <v>0.1045</v>
      </c>
      <c r="N314">
        <v>1</v>
      </c>
      <c r="O314">
        <v>33</v>
      </c>
      <c r="P314">
        <v>34</v>
      </c>
    </row>
    <row r="315" spans="1:16" x14ac:dyDescent="0.35">
      <c r="A315">
        <v>924</v>
      </c>
      <c r="B315" s="1">
        <v>40585</v>
      </c>
      <c r="C315">
        <v>1</v>
      </c>
      <c r="D315">
        <v>0</v>
      </c>
      <c r="E315">
        <v>2</v>
      </c>
      <c r="F315">
        <v>0</v>
      </c>
      <c r="G315" t="b">
        <v>0</v>
      </c>
      <c r="H315">
        <v>5</v>
      </c>
      <c r="I315">
        <v>1</v>
      </c>
      <c r="J315">
        <v>0.1</v>
      </c>
      <c r="K315">
        <v>0.13639999999999999</v>
      </c>
      <c r="L315">
        <v>0.49</v>
      </c>
      <c r="M315">
        <v>0.1045</v>
      </c>
      <c r="N315">
        <v>2</v>
      </c>
      <c r="O315">
        <v>12</v>
      </c>
      <c r="P315">
        <v>14</v>
      </c>
    </row>
    <row r="316" spans="1:16" x14ac:dyDescent="0.35">
      <c r="A316">
        <v>925</v>
      </c>
      <c r="B316" s="1">
        <v>40585</v>
      </c>
      <c r="C316">
        <v>1</v>
      </c>
      <c r="D316">
        <v>0</v>
      </c>
      <c r="E316">
        <v>2</v>
      </c>
      <c r="F316">
        <v>1</v>
      </c>
      <c r="G316" t="b">
        <v>0</v>
      </c>
      <c r="H316">
        <v>5</v>
      </c>
      <c r="I316">
        <v>1</v>
      </c>
      <c r="J316">
        <v>0.1</v>
      </c>
      <c r="K316">
        <v>0.13639999999999999</v>
      </c>
      <c r="L316">
        <v>0.54</v>
      </c>
      <c r="M316">
        <v>8.9599999999999999E-2</v>
      </c>
      <c r="N316">
        <v>1</v>
      </c>
      <c r="O316">
        <v>6</v>
      </c>
      <c r="P316">
        <v>7</v>
      </c>
    </row>
    <row r="317" spans="1:16" x14ac:dyDescent="0.35">
      <c r="A317">
        <v>926</v>
      </c>
      <c r="B317" s="1">
        <v>40585</v>
      </c>
      <c r="C317">
        <v>1</v>
      </c>
      <c r="D317">
        <v>0</v>
      </c>
      <c r="E317">
        <v>2</v>
      </c>
      <c r="F317">
        <v>2</v>
      </c>
      <c r="G317" t="b">
        <v>0</v>
      </c>
      <c r="H317">
        <v>5</v>
      </c>
      <c r="I317">
        <v>1</v>
      </c>
      <c r="J317">
        <v>0.1</v>
      </c>
      <c r="K317">
        <v>0.13639999999999999</v>
      </c>
      <c r="L317">
        <v>0.54</v>
      </c>
      <c r="M317">
        <v>8.9599999999999999E-2</v>
      </c>
      <c r="N317">
        <v>0</v>
      </c>
      <c r="O317">
        <v>3</v>
      </c>
      <c r="P317">
        <v>3</v>
      </c>
    </row>
    <row r="318" spans="1:16" x14ac:dyDescent="0.35">
      <c r="A318">
        <v>927</v>
      </c>
      <c r="B318" s="1">
        <v>40585</v>
      </c>
      <c r="C318">
        <v>1</v>
      </c>
      <c r="D318">
        <v>0</v>
      </c>
      <c r="E318">
        <v>2</v>
      </c>
      <c r="F318">
        <v>5</v>
      </c>
      <c r="G318" t="b">
        <v>0</v>
      </c>
      <c r="H318">
        <v>5</v>
      </c>
      <c r="I318">
        <v>1</v>
      </c>
      <c r="J318">
        <v>0.08</v>
      </c>
      <c r="K318">
        <v>0.1212</v>
      </c>
      <c r="L318">
        <v>0.63</v>
      </c>
      <c r="M318">
        <v>8.9599999999999999E-2</v>
      </c>
      <c r="N318">
        <v>0</v>
      </c>
      <c r="O318">
        <v>4</v>
      </c>
      <c r="P318">
        <v>4</v>
      </c>
    </row>
    <row r="319" spans="1:16" x14ac:dyDescent="0.35">
      <c r="A319">
        <v>928</v>
      </c>
      <c r="B319" s="1">
        <v>40585</v>
      </c>
      <c r="C319">
        <v>1</v>
      </c>
      <c r="D319">
        <v>0</v>
      </c>
      <c r="E319">
        <v>2</v>
      </c>
      <c r="F319">
        <v>6</v>
      </c>
      <c r="G319" t="b">
        <v>0</v>
      </c>
      <c r="H319">
        <v>5</v>
      </c>
      <c r="I319">
        <v>1</v>
      </c>
      <c r="J319">
        <v>0.1</v>
      </c>
      <c r="K319">
        <v>0.18179999999999999</v>
      </c>
      <c r="L319">
        <v>0.68</v>
      </c>
      <c r="M319">
        <v>0</v>
      </c>
      <c r="N319">
        <v>1</v>
      </c>
      <c r="O319">
        <v>23</v>
      </c>
      <c r="P319">
        <v>24</v>
      </c>
    </row>
    <row r="320" spans="1:16" x14ac:dyDescent="0.35">
      <c r="A320">
        <v>929</v>
      </c>
      <c r="B320" s="1">
        <v>40585</v>
      </c>
      <c r="C320">
        <v>1</v>
      </c>
      <c r="D320">
        <v>0</v>
      </c>
      <c r="E320">
        <v>2</v>
      </c>
      <c r="F320">
        <v>7</v>
      </c>
      <c r="G320" t="b">
        <v>0</v>
      </c>
      <c r="H320">
        <v>5</v>
      </c>
      <c r="I320">
        <v>1</v>
      </c>
      <c r="J320">
        <v>0.08</v>
      </c>
      <c r="K320">
        <v>0.16669999999999999</v>
      </c>
      <c r="L320">
        <v>0.73</v>
      </c>
      <c r="M320">
        <v>0</v>
      </c>
      <c r="N320">
        <v>1</v>
      </c>
      <c r="O320">
        <v>73</v>
      </c>
      <c r="P320">
        <v>74</v>
      </c>
    </row>
    <row r="321" spans="1:16" x14ac:dyDescent="0.35">
      <c r="A321">
        <v>930</v>
      </c>
      <c r="B321" s="1">
        <v>40585</v>
      </c>
      <c r="C321">
        <v>1</v>
      </c>
      <c r="D321">
        <v>0</v>
      </c>
      <c r="E321">
        <v>2</v>
      </c>
      <c r="F321">
        <v>8</v>
      </c>
      <c r="G321" t="b">
        <v>0</v>
      </c>
      <c r="H321">
        <v>5</v>
      </c>
      <c r="I321">
        <v>1</v>
      </c>
      <c r="J321">
        <v>0.1</v>
      </c>
      <c r="K321">
        <v>0.1212</v>
      </c>
      <c r="L321">
        <v>0.74</v>
      </c>
      <c r="M321">
        <v>0.16420000000000001</v>
      </c>
      <c r="N321">
        <v>4</v>
      </c>
      <c r="O321">
        <v>212</v>
      </c>
      <c r="P321">
        <v>216</v>
      </c>
    </row>
    <row r="322" spans="1:16" x14ac:dyDescent="0.35">
      <c r="A322">
        <v>931</v>
      </c>
      <c r="B322" s="1">
        <v>40585</v>
      </c>
      <c r="C322">
        <v>1</v>
      </c>
      <c r="D322">
        <v>0</v>
      </c>
      <c r="E322">
        <v>2</v>
      </c>
      <c r="F322">
        <v>9</v>
      </c>
      <c r="G322" t="b">
        <v>0</v>
      </c>
      <c r="H322">
        <v>5</v>
      </c>
      <c r="I322">
        <v>1</v>
      </c>
      <c r="J322">
        <v>0.12</v>
      </c>
      <c r="K322">
        <v>0.1212</v>
      </c>
      <c r="L322">
        <v>0.74</v>
      </c>
      <c r="M322">
        <v>0.22389999999999999</v>
      </c>
      <c r="N322">
        <v>8</v>
      </c>
      <c r="O322">
        <v>132</v>
      </c>
      <c r="P322">
        <v>140</v>
      </c>
    </row>
    <row r="323" spans="1:16" x14ac:dyDescent="0.35">
      <c r="A323">
        <v>932</v>
      </c>
      <c r="B323" s="1">
        <v>40585</v>
      </c>
      <c r="C323">
        <v>1</v>
      </c>
      <c r="D323">
        <v>0</v>
      </c>
      <c r="E323">
        <v>2</v>
      </c>
      <c r="F323">
        <v>10</v>
      </c>
      <c r="G323" t="b">
        <v>0</v>
      </c>
      <c r="H323">
        <v>5</v>
      </c>
      <c r="I323">
        <v>1</v>
      </c>
      <c r="J323">
        <v>0.14000000000000001</v>
      </c>
      <c r="K323">
        <v>0.13639999999999999</v>
      </c>
      <c r="L323">
        <v>0.69</v>
      </c>
      <c r="M323">
        <v>0.19400000000000001</v>
      </c>
      <c r="N323">
        <v>5</v>
      </c>
      <c r="O323">
        <v>39</v>
      </c>
      <c r="P323">
        <v>44</v>
      </c>
    </row>
    <row r="324" spans="1:16" x14ac:dyDescent="0.35">
      <c r="A324">
        <v>933</v>
      </c>
      <c r="B324" s="1">
        <v>40585</v>
      </c>
      <c r="C324">
        <v>1</v>
      </c>
      <c r="D324">
        <v>0</v>
      </c>
      <c r="E324">
        <v>2</v>
      </c>
      <c r="F324">
        <v>11</v>
      </c>
      <c r="G324" t="b">
        <v>0</v>
      </c>
      <c r="H324">
        <v>5</v>
      </c>
      <c r="I324">
        <v>1</v>
      </c>
      <c r="J324">
        <v>0.22</v>
      </c>
      <c r="K324">
        <v>0.2273</v>
      </c>
      <c r="L324">
        <v>0.47</v>
      </c>
      <c r="M324">
        <v>0.1343</v>
      </c>
      <c r="N324">
        <v>12</v>
      </c>
      <c r="O324">
        <v>52</v>
      </c>
      <c r="P324">
        <v>64</v>
      </c>
    </row>
    <row r="325" spans="1:16" x14ac:dyDescent="0.35">
      <c r="A325">
        <v>934</v>
      </c>
      <c r="B325" s="1">
        <v>40585</v>
      </c>
      <c r="C325">
        <v>1</v>
      </c>
      <c r="D325">
        <v>0</v>
      </c>
      <c r="E325">
        <v>2</v>
      </c>
      <c r="F325">
        <v>12</v>
      </c>
      <c r="G325" t="b">
        <v>0</v>
      </c>
      <c r="H325">
        <v>5</v>
      </c>
      <c r="I325">
        <v>1</v>
      </c>
      <c r="J325">
        <v>0.22</v>
      </c>
      <c r="K325">
        <v>0.2273</v>
      </c>
      <c r="L325">
        <v>0.47</v>
      </c>
      <c r="M325">
        <v>0.1343</v>
      </c>
      <c r="N325">
        <v>7</v>
      </c>
      <c r="O325">
        <v>64</v>
      </c>
      <c r="P325">
        <v>71</v>
      </c>
    </row>
    <row r="326" spans="1:16" x14ac:dyDescent="0.35">
      <c r="A326">
        <v>935</v>
      </c>
      <c r="B326" s="1">
        <v>40585</v>
      </c>
      <c r="C326">
        <v>1</v>
      </c>
      <c r="D326">
        <v>0</v>
      </c>
      <c r="E326">
        <v>2</v>
      </c>
      <c r="F326">
        <v>13</v>
      </c>
      <c r="G326" t="b">
        <v>0</v>
      </c>
      <c r="H326">
        <v>5</v>
      </c>
      <c r="I326">
        <v>1</v>
      </c>
      <c r="J326">
        <v>0.24</v>
      </c>
      <c r="K326">
        <v>0.2273</v>
      </c>
      <c r="L326">
        <v>0.35</v>
      </c>
      <c r="M326">
        <v>0.19400000000000001</v>
      </c>
      <c r="N326">
        <v>21</v>
      </c>
      <c r="O326">
        <v>89</v>
      </c>
      <c r="P326">
        <v>110</v>
      </c>
    </row>
    <row r="327" spans="1:16" x14ac:dyDescent="0.35">
      <c r="A327">
        <v>936</v>
      </c>
      <c r="B327" s="1">
        <v>40585</v>
      </c>
      <c r="C327">
        <v>1</v>
      </c>
      <c r="D327">
        <v>0</v>
      </c>
      <c r="E327">
        <v>2</v>
      </c>
      <c r="F327">
        <v>14</v>
      </c>
      <c r="G327" t="b">
        <v>0</v>
      </c>
      <c r="H327">
        <v>5</v>
      </c>
      <c r="I327">
        <v>1</v>
      </c>
      <c r="J327">
        <v>0.3</v>
      </c>
      <c r="K327">
        <v>0.28789999999999999</v>
      </c>
      <c r="L327">
        <v>0.26</v>
      </c>
      <c r="M327">
        <v>0.25369999999999998</v>
      </c>
      <c r="N327">
        <v>17</v>
      </c>
      <c r="O327">
        <v>67</v>
      </c>
      <c r="P327">
        <v>84</v>
      </c>
    </row>
    <row r="328" spans="1:16" x14ac:dyDescent="0.35">
      <c r="A328">
        <v>937</v>
      </c>
      <c r="B328" s="1">
        <v>40585</v>
      </c>
      <c r="C328">
        <v>1</v>
      </c>
      <c r="D328">
        <v>0</v>
      </c>
      <c r="E328">
        <v>2</v>
      </c>
      <c r="F328">
        <v>15</v>
      </c>
      <c r="G328" t="b">
        <v>0</v>
      </c>
      <c r="H328">
        <v>5</v>
      </c>
      <c r="I328">
        <v>1</v>
      </c>
      <c r="J328">
        <v>0.32</v>
      </c>
      <c r="K328">
        <v>0.31819999999999998</v>
      </c>
      <c r="L328">
        <v>0.21</v>
      </c>
      <c r="M328">
        <v>0.16420000000000001</v>
      </c>
      <c r="N328">
        <v>12</v>
      </c>
      <c r="O328">
        <v>62</v>
      </c>
      <c r="P328">
        <v>74</v>
      </c>
    </row>
    <row r="329" spans="1:16" x14ac:dyDescent="0.35">
      <c r="A329">
        <v>938</v>
      </c>
      <c r="B329" s="1">
        <v>40585</v>
      </c>
      <c r="C329">
        <v>1</v>
      </c>
      <c r="D329">
        <v>0</v>
      </c>
      <c r="E329">
        <v>2</v>
      </c>
      <c r="F329">
        <v>16</v>
      </c>
      <c r="G329" t="b">
        <v>0</v>
      </c>
      <c r="H329">
        <v>5</v>
      </c>
      <c r="I329">
        <v>1</v>
      </c>
      <c r="J329">
        <v>0.3</v>
      </c>
      <c r="K329">
        <v>0.28789999999999999</v>
      </c>
      <c r="L329">
        <v>0.28000000000000003</v>
      </c>
      <c r="M329">
        <v>0.19400000000000001</v>
      </c>
      <c r="N329">
        <v>14</v>
      </c>
      <c r="O329">
        <v>111</v>
      </c>
      <c r="P329">
        <v>125</v>
      </c>
    </row>
    <row r="330" spans="1:16" x14ac:dyDescent="0.35">
      <c r="A330">
        <v>939</v>
      </c>
      <c r="B330" s="1">
        <v>40585</v>
      </c>
      <c r="C330">
        <v>1</v>
      </c>
      <c r="D330">
        <v>0</v>
      </c>
      <c r="E330">
        <v>2</v>
      </c>
      <c r="F330">
        <v>17</v>
      </c>
      <c r="G330" t="b">
        <v>0</v>
      </c>
      <c r="H330">
        <v>5</v>
      </c>
      <c r="I330">
        <v>1</v>
      </c>
      <c r="J330">
        <v>0.3</v>
      </c>
      <c r="K330">
        <v>0.33329999999999999</v>
      </c>
      <c r="L330">
        <v>0.24</v>
      </c>
      <c r="M330">
        <v>0</v>
      </c>
      <c r="N330">
        <v>18</v>
      </c>
      <c r="O330">
        <v>193</v>
      </c>
      <c r="P330">
        <v>211</v>
      </c>
    </row>
    <row r="331" spans="1:16" x14ac:dyDescent="0.35">
      <c r="A331">
        <v>940</v>
      </c>
      <c r="B331" s="1">
        <v>40585</v>
      </c>
      <c r="C331">
        <v>1</v>
      </c>
      <c r="D331">
        <v>0</v>
      </c>
      <c r="E331">
        <v>2</v>
      </c>
      <c r="F331">
        <v>18</v>
      </c>
      <c r="G331" t="b">
        <v>0</v>
      </c>
      <c r="H331">
        <v>5</v>
      </c>
      <c r="I331">
        <v>1</v>
      </c>
      <c r="J331">
        <v>0.28000000000000003</v>
      </c>
      <c r="K331">
        <v>0.31819999999999998</v>
      </c>
      <c r="L331">
        <v>0.28000000000000003</v>
      </c>
      <c r="M331">
        <v>0</v>
      </c>
      <c r="N331">
        <v>9</v>
      </c>
      <c r="O331">
        <v>165</v>
      </c>
      <c r="P331">
        <v>174</v>
      </c>
    </row>
    <row r="332" spans="1:16" x14ac:dyDescent="0.35">
      <c r="A332">
        <v>941</v>
      </c>
      <c r="B332" s="1">
        <v>40585</v>
      </c>
      <c r="C332">
        <v>1</v>
      </c>
      <c r="D332">
        <v>0</v>
      </c>
      <c r="E332">
        <v>2</v>
      </c>
      <c r="F332">
        <v>19</v>
      </c>
      <c r="G332" t="b">
        <v>0</v>
      </c>
      <c r="H332">
        <v>5</v>
      </c>
      <c r="I332">
        <v>1</v>
      </c>
      <c r="J332">
        <v>0.26</v>
      </c>
      <c r="K332">
        <v>0.30299999999999999</v>
      </c>
      <c r="L332">
        <v>0.33</v>
      </c>
      <c r="M332">
        <v>0</v>
      </c>
      <c r="N332">
        <v>7</v>
      </c>
      <c r="O332">
        <v>94</v>
      </c>
      <c r="P332">
        <v>101</v>
      </c>
    </row>
    <row r="333" spans="1:16" x14ac:dyDescent="0.35">
      <c r="A333">
        <v>942</v>
      </c>
      <c r="B333" s="1">
        <v>40585</v>
      </c>
      <c r="C333">
        <v>1</v>
      </c>
      <c r="D333">
        <v>0</v>
      </c>
      <c r="E333">
        <v>2</v>
      </c>
      <c r="F333">
        <v>20</v>
      </c>
      <c r="G333" t="b">
        <v>0</v>
      </c>
      <c r="H333">
        <v>5</v>
      </c>
      <c r="I333">
        <v>1</v>
      </c>
      <c r="J333">
        <v>0.22</v>
      </c>
      <c r="K333">
        <v>0.2273</v>
      </c>
      <c r="L333">
        <v>0.55000000000000004</v>
      </c>
      <c r="M333">
        <v>0.1343</v>
      </c>
      <c r="N333">
        <v>2</v>
      </c>
      <c r="O333">
        <v>61</v>
      </c>
      <c r="P333">
        <v>63</v>
      </c>
    </row>
    <row r="334" spans="1:16" x14ac:dyDescent="0.35">
      <c r="A334">
        <v>943</v>
      </c>
      <c r="B334" s="1">
        <v>40585</v>
      </c>
      <c r="C334">
        <v>1</v>
      </c>
      <c r="D334">
        <v>0</v>
      </c>
      <c r="E334">
        <v>2</v>
      </c>
      <c r="F334">
        <v>21</v>
      </c>
      <c r="G334" t="b">
        <v>0</v>
      </c>
      <c r="H334">
        <v>5</v>
      </c>
      <c r="I334">
        <v>1</v>
      </c>
      <c r="J334">
        <v>0.2</v>
      </c>
      <c r="K334">
        <v>0.21210000000000001</v>
      </c>
      <c r="L334">
        <v>0.59</v>
      </c>
      <c r="M334">
        <v>0.1343</v>
      </c>
      <c r="N334">
        <v>1</v>
      </c>
      <c r="O334">
        <v>46</v>
      </c>
      <c r="P334">
        <v>47</v>
      </c>
    </row>
    <row r="335" spans="1:16" x14ac:dyDescent="0.35">
      <c r="A335">
        <v>944</v>
      </c>
      <c r="B335" s="1">
        <v>40585</v>
      </c>
      <c r="C335">
        <v>1</v>
      </c>
      <c r="D335">
        <v>0</v>
      </c>
      <c r="E335">
        <v>2</v>
      </c>
      <c r="F335">
        <v>22</v>
      </c>
      <c r="G335" t="b">
        <v>0</v>
      </c>
      <c r="H335">
        <v>5</v>
      </c>
      <c r="I335">
        <v>1</v>
      </c>
      <c r="J335">
        <v>0.2</v>
      </c>
      <c r="K335">
        <v>0.2273</v>
      </c>
      <c r="L335">
        <v>0.64</v>
      </c>
      <c r="M335">
        <v>8.9599999999999999E-2</v>
      </c>
      <c r="N335">
        <v>2</v>
      </c>
      <c r="O335">
        <v>41</v>
      </c>
      <c r="P335">
        <v>43</v>
      </c>
    </row>
    <row r="336" spans="1:16" x14ac:dyDescent="0.35">
      <c r="A336">
        <v>945</v>
      </c>
      <c r="B336" s="1">
        <v>40585</v>
      </c>
      <c r="C336">
        <v>1</v>
      </c>
      <c r="D336">
        <v>0</v>
      </c>
      <c r="E336">
        <v>2</v>
      </c>
      <c r="F336">
        <v>23</v>
      </c>
      <c r="G336" t="b">
        <v>0</v>
      </c>
      <c r="H336">
        <v>5</v>
      </c>
      <c r="I336">
        <v>1</v>
      </c>
      <c r="J336">
        <v>0.18</v>
      </c>
      <c r="K336">
        <v>0.2424</v>
      </c>
      <c r="L336">
        <v>0.69</v>
      </c>
      <c r="M336">
        <v>0</v>
      </c>
      <c r="N336">
        <v>5</v>
      </c>
      <c r="O336">
        <v>48</v>
      </c>
      <c r="P336">
        <v>53</v>
      </c>
    </row>
    <row r="337" spans="1:16" x14ac:dyDescent="0.35">
      <c r="A337">
        <v>946</v>
      </c>
      <c r="B337" s="1">
        <v>40586</v>
      </c>
      <c r="C337">
        <v>1</v>
      </c>
      <c r="D337">
        <v>0</v>
      </c>
      <c r="E337">
        <v>2</v>
      </c>
      <c r="F337">
        <v>0</v>
      </c>
      <c r="G337" t="b">
        <v>0</v>
      </c>
      <c r="H337">
        <v>6</v>
      </c>
      <c r="I337">
        <v>1</v>
      </c>
      <c r="J337">
        <v>0.16</v>
      </c>
      <c r="K337">
        <v>0.19700000000000001</v>
      </c>
      <c r="L337">
        <v>0.69</v>
      </c>
      <c r="M337">
        <v>8.9599999999999999E-2</v>
      </c>
      <c r="N337">
        <v>3</v>
      </c>
      <c r="O337">
        <v>27</v>
      </c>
      <c r="P337">
        <v>30</v>
      </c>
    </row>
    <row r="338" spans="1:16" x14ac:dyDescent="0.35">
      <c r="A338">
        <v>947</v>
      </c>
      <c r="B338" s="1">
        <v>40586</v>
      </c>
      <c r="C338">
        <v>1</v>
      </c>
      <c r="D338">
        <v>0</v>
      </c>
      <c r="E338">
        <v>2</v>
      </c>
      <c r="F338">
        <v>1</v>
      </c>
      <c r="G338" t="b">
        <v>0</v>
      </c>
      <c r="H338">
        <v>6</v>
      </c>
      <c r="I338">
        <v>1</v>
      </c>
      <c r="J338">
        <v>0.14000000000000001</v>
      </c>
      <c r="K338">
        <v>0.21210000000000001</v>
      </c>
      <c r="L338">
        <v>0.86</v>
      </c>
      <c r="M338">
        <v>0</v>
      </c>
      <c r="N338">
        <v>2</v>
      </c>
      <c r="O338">
        <v>22</v>
      </c>
      <c r="P338">
        <v>24</v>
      </c>
    </row>
    <row r="339" spans="1:16" x14ac:dyDescent="0.35">
      <c r="A339">
        <v>948</v>
      </c>
      <c r="B339" s="1">
        <v>40586</v>
      </c>
      <c r="C339">
        <v>1</v>
      </c>
      <c r="D339">
        <v>0</v>
      </c>
      <c r="E339">
        <v>2</v>
      </c>
      <c r="F339">
        <v>2</v>
      </c>
      <c r="G339" t="b">
        <v>0</v>
      </c>
      <c r="H339">
        <v>6</v>
      </c>
      <c r="I339">
        <v>1</v>
      </c>
      <c r="J339">
        <v>0.14000000000000001</v>
      </c>
      <c r="K339">
        <v>0.21210000000000001</v>
      </c>
      <c r="L339">
        <v>0.8</v>
      </c>
      <c r="M339">
        <v>0</v>
      </c>
      <c r="N339">
        <v>2</v>
      </c>
      <c r="O339">
        <v>13</v>
      </c>
      <c r="P339">
        <v>15</v>
      </c>
    </row>
    <row r="340" spans="1:16" x14ac:dyDescent="0.35">
      <c r="A340">
        <v>949</v>
      </c>
      <c r="B340" s="1">
        <v>40586</v>
      </c>
      <c r="C340">
        <v>1</v>
      </c>
      <c r="D340">
        <v>0</v>
      </c>
      <c r="E340">
        <v>2</v>
      </c>
      <c r="F340">
        <v>3</v>
      </c>
      <c r="G340" t="b">
        <v>0</v>
      </c>
      <c r="H340">
        <v>6</v>
      </c>
      <c r="I340">
        <v>1</v>
      </c>
      <c r="J340">
        <v>0.12</v>
      </c>
      <c r="K340">
        <v>0.19700000000000001</v>
      </c>
      <c r="L340">
        <v>0.8</v>
      </c>
      <c r="M340">
        <v>0</v>
      </c>
      <c r="N340">
        <v>3</v>
      </c>
      <c r="O340">
        <v>7</v>
      </c>
      <c r="P340">
        <v>10</v>
      </c>
    </row>
    <row r="341" spans="1:16" x14ac:dyDescent="0.35">
      <c r="A341">
        <v>950</v>
      </c>
      <c r="B341" s="1">
        <v>40586</v>
      </c>
      <c r="C341">
        <v>1</v>
      </c>
      <c r="D341">
        <v>0</v>
      </c>
      <c r="E341">
        <v>2</v>
      </c>
      <c r="F341">
        <v>4</v>
      </c>
      <c r="G341" t="b">
        <v>0</v>
      </c>
      <c r="H341">
        <v>6</v>
      </c>
      <c r="I341">
        <v>1</v>
      </c>
      <c r="J341">
        <v>0.12</v>
      </c>
      <c r="K341">
        <v>0.16669999999999999</v>
      </c>
      <c r="L341">
        <v>0.74</v>
      </c>
      <c r="M341">
        <v>8.9599999999999999E-2</v>
      </c>
      <c r="N341">
        <v>0</v>
      </c>
      <c r="O341">
        <v>4</v>
      </c>
      <c r="P341">
        <v>4</v>
      </c>
    </row>
    <row r="342" spans="1:16" x14ac:dyDescent="0.35">
      <c r="A342">
        <v>951</v>
      </c>
      <c r="B342" s="1">
        <v>40586</v>
      </c>
      <c r="C342">
        <v>1</v>
      </c>
      <c r="D342">
        <v>0</v>
      </c>
      <c r="E342">
        <v>2</v>
      </c>
      <c r="F342">
        <v>5</v>
      </c>
      <c r="G342" t="b">
        <v>0</v>
      </c>
      <c r="H342">
        <v>6</v>
      </c>
      <c r="I342">
        <v>1</v>
      </c>
      <c r="J342">
        <v>0.12</v>
      </c>
      <c r="K342">
        <v>0.16669999999999999</v>
      </c>
      <c r="L342">
        <v>0.74</v>
      </c>
      <c r="M342">
        <v>8.9599999999999999E-2</v>
      </c>
      <c r="N342">
        <v>0</v>
      </c>
      <c r="O342">
        <v>1</v>
      </c>
      <c r="P342">
        <v>1</v>
      </c>
    </row>
    <row r="343" spans="1:16" x14ac:dyDescent="0.35">
      <c r="A343">
        <v>952</v>
      </c>
      <c r="B343" s="1">
        <v>40586</v>
      </c>
      <c r="C343">
        <v>1</v>
      </c>
      <c r="D343">
        <v>0</v>
      </c>
      <c r="E343">
        <v>2</v>
      </c>
      <c r="F343">
        <v>6</v>
      </c>
      <c r="G343" t="b">
        <v>0</v>
      </c>
      <c r="H343">
        <v>6</v>
      </c>
      <c r="I343">
        <v>1</v>
      </c>
      <c r="J343">
        <v>0.12</v>
      </c>
      <c r="K343">
        <v>0.13639999999999999</v>
      </c>
      <c r="L343">
        <v>0.93</v>
      </c>
      <c r="M343">
        <v>0.19400000000000001</v>
      </c>
      <c r="N343">
        <v>1</v>
      </c>
      <c r="O343">
        <v>1</v>
      </c>
      <c r="P343">
        <v>2</v>
      </c>
    </row>
    <row r="344" spans="1:16" x14ac:dyDescent="0.35">
      <c r="A344">
        <v>953</v>
      </c>
      <c r="B344" s="1">
        <v>40586</v>
      </c>
      <c r="C344">
        <v>1</v>
      </c>
      <c r="D344">
        <v>0</v>
      </c>
      <c r="E344">
        <v>2</v>
      </c>
      <c r="F344">
        <v>7</v>
      </c>
      <c r="G344" t="b">
        <v>0</v>
      </c>
      <c r="H344">
        <v>6</v>
      </c>
      <c r="I344">
        <v>1</v>
      </c>
      <c r="J344">
        <v>0.12</v>
      </c>
      <c r="K344">
        <v>0.1515</v>
      </c>
      <c r="L344">
        <v>0.8</v>
      </c>
      <c r="M344">
        <v>0.1045</v>
      </c>
      <c r="N344">
        <v>2</v>
      </c>
      <c r="O344">
        <v>9</v>
      </c>
      <c r="P344">
        <v>11</v>
      </c>
    </row>
    <row r="345" spans="1:16" x14ac:dyDescent="0.35">
      <c r="A345">
        <v>954</v>
      </c>
      <c r="B345" s="1">
        <v>40586</v>
      </c>
      <c r="C345">
        <v>1</v>
      </c>
      <c r="D345">
        <v>0</v>
      </c>
      <c r="E345">
        <v>2</v>
      </c>
      <c r="F345">
        <v>8</v>
      </c>
      <c r="G345" t="b">
        <v>0</v>
      </c>
      <c r="H345">
        <v>6</v>
      </c>
      <c r="I345">
        <v>1</v>
      </c>
      <c r="J345">
        <v>0.14000000000000001</v>
      </c>
      <c r="K345">
        <v>0.1515</v>
      </c>
      <c r="L345">
        <v>0.86</v>
      </c>
      <c r="M345">
        <v>0.1343</v>
      </c>
      <c r="N345">
        <v>2</v>
      </c>
      <c r="O345">
        <v>28</v>
      </c>
      <c r="P345">
        <v>30</v>
      </c>
    </row>
    <row r="346" spans="1:16" x14ac:dyDescent="0.35">
      <c r="A346">
        <v>955</v>
      </c>
      <c r="B346" s="1">
        <v>40586</v>
      </c>
      <c r="C346">
        <v>1</v>
      </c>
      <c r="D346">
        <v>0</v>
      </c>
      <c r="E346">
        <v>2</v>
      </c>
      <c r="F346">
        <v>9</v>
      </c>
      <c r="G346" t="b">
        <v>0</v>
      </c>
      <c r="H346">
        <v>6</v>
      </c>
      <c r="I346">
        <v>1</v>
      </c>
      <c r="J346">
        <v>0.16</v>
      </c>
      <c r="K346">
        <v>0.18179999999999999</v>
      </c>
      <c r="L346">
        <v>0.64</v>
      </c>
      <c r="M346">
        <v>0.1343</v>
      </c>
      <c r="N346">
        <v>5</v>
      </c>
      <c r="O346">
        <v>38</v>
      </c>
      <c r="P346">
        <v>43</v>
      </c>
    </row>
    <row r="347" spans="1:16" x14ac:dyDescent="0.35">
      <c r="A347">
        <v>956</v>
      </c>
      <c r="B347" s="1">
        <v>40586</v>
      </c>
      <c r="C347">
        <v>1</v>
      </c>
      <c r="D347">
        <v>0</v>
      </c>
      <c r="E347">
        <v>2</v>
      </c>
      <c r="F347">
        <v>10</v>
      </c>
      <c r="G347" t="b">
        <v>0</v>
      </c>
      <c r="H347">
        <v>6</v>
      </c>
      <c r="I347">
        <v>1</v>
      </c>
      <c r="J347">
        <v>0.22</v>
      </c>
      <c r="K347">
        <v>0.21210000000000001</v>
      </c>
      <c r="L347">
        <v>0.41</v>
      </c>
      <c r="M347">
        <v>0.25369999999999998</v>
      </c>
      <c r="N347">
        <v>13</v>
      </c>
      <c r="O347">
        <v>71</v>
      </c>
      <c r="P347">
        <v>84</v>
      </c>
    </row>
    <row r="348" spans="1:16" x14ac:dyDescent="0.35">
      <c r="A348">
        <v>957</v>
      </c>
      <c r="B348" s="1">
        <v>40586</v>
      </c>
      <c r="C348">
        <v>1</v>
      </c>
      <c r="D348">
        <v>0</v>
      </c>
      <c r="E348">
        <v>2</v>
      </c>
      <c r="F348">
        <v>11</v>
      </c>
      <c r="G348" t="b">
        <v>0</v>
      </c>
      <c r="H348">
        <v>6</v>
      </c>
      <c r="I348">
        <v>1</v>
      </c>
      <c r="J348">
        <v>0.3</v>
      </c>
      <c r="K348">
        <v>0.2727</v>
      </c>
      <c r="L348">
        <v>0.28000000000000003</v>
      </c>
      <c r="M348">
        <v>0.32840000000000003</v>
      </c>
      <c r="N348">
        <v>30</v>
      </c>
      <c r="O348">
        <v>84</v>
      </c>
      <c r="P348">
        <v>114</v>
      </c>
    </row>
    <row r="349" spans="1:16" x14ac:dyDescent="0.35">
      <c r="A349">
        <v>958</v>
      </c>
      <c r="B349" s="1">
        <v>40586</v>
      </c>
      <c r="C349">
        <v>1</v>
      </c>
      <c r="D349">
        <v>0</v>
      </c>
      <c r="E349">
        <v>2</v>
      </c>
      <c r="F349">
        <v>12</v>
      </c>
      <c r="G349" t="b">
        <v>0</v>
      </c>
      <c r="H349">
        <v>6</v>
      </c>
      <c r="I349">
        <v>1</v>
      </c>
      <c r="J349">
        <v>0.3</v>
      </c>
      <c r="K349">
        <v>0.2727</v>
      </c>
      <c r="L349">
        <v>0.39</v>
      </c>
      <c r="M349">
        <v>0.4627</v>
      </c>
      <c r="N349">
        <v>27</v>
      </c>
      <c r="O349">
        <v>93</v>
      </c>
      <c r="P349">
        <v>120</v>
      </c>
    </row>
    <row r="350" spans="1:16" x14ac:dyDescent="0.35">
      <c r="A350">
        <v>959</v>
      </c>
      <c r="B350" s="1">
        <v>40586</v>
      </c>
      <c r="C350">
        <v>1</v>
      </c>
      <c r="D350">
        <v>0</v>
      </c>
      <c r="E350">
        <v>2</v>
      </c>
      <c r="F350">
        <v>13</v>
      </c>
      <c r="G350" t="b">
        <v>0</v>
      </c>
      <c r="H350">
        <v>6</v>
      </c>
      <c r="I350">
        <v>1</v>
      </c>
      <c r="J350">
        <v>0.3</v>
      </c>
      <c r="K350">
        <v>0.2727</v>
      </c>
      <c r="L350">
        <v>0.39</v>
      </c>
      <c r="M350">
        <v>0.41789999999999999</v>
      </c>
      <c r="N350">
        <v>32</v>
      </c>
      <c r="O350">
        <v>103</v>
      </c>
      <c r="P350">
        <v>135</v>
      </c>
    </row>
    <row r="351" spans="1:16" x14ac:dyDescent="0.35">
      <c r="A351">
        <v>960</v>
      </c>
      <c r="B351" s="1">
        <v>40586</v>
      </c>
      <c r="C351">
        <v>1</v>
      </c>
      <c r="D351">
        <v>0</v>
      </c>
      <c r="E351">
        <v>2</v>
      </c>
      <c r="F351">
        <v>14</v>
      </c>
      <c r="G351" t="b">
        <v>0</v>
      </c>
      <c r="H351">
        <v>6</v>
      </c>
      <c r="I351">
        <v>1</v>
      </c>
      <c r="J351">
        <v>0.34</v>
      </c>
      <c r="K351">
        <v>0.31819999999999998</v>
      </c>
      <c r="L351">
        <v>0.31</v>
      </c>
      <c r="M351">
        <v>0.28360000000000002</v>
      </c>
      <c r="N351">
        <v>30</v>
      </c>
      <c r="O351">
        <v>90</v>
      </c>
      <c r="P351">
        <v>120</v>
      </c>
    </row>
    <row r="352" spans="1:16" x14ac:dyDescent="0.35">
      <c r="A352">
        <v>961</v>
      </c>
      <c r="B352" s="1">
        <v>40586</v>
      </c>
      <c r="C352">
        <v>1</v>
      </c>
      <c r="D352">
        <v>0</v>
      </c>
      <c r="E352">
        <v>2</v>
      </c>
      <c r="F352">
        <v>15</v>
      </c>
      <c r="G352" t="b">
        <v>0</v>
      </c>
      <c r="H352">
        <v>6</v>
      </c>
      <c r="I352">
        <v>1</v>
      </c>
      <c r="J352">
        <v>0.34</v>
      </c>
      <c r="K352">
        <v>0.30299999999999999</v>
      </c>
      <c r="L352">
        <v>0.28999999999999998</v>
      </c>
      <c r="M352">
        <v>0.41789999999999999</v>
      </c>
      <c r="N352">
        <v>47</v>
      </c>
      <c r="O352">
        <v>127</v>
      </c>
      <c r="P352">
        <v>174</v>
      </c>
    </row>
    <row r="353" spans="1:16" x14ac:dyDescent="0.35">
      <c r="A353">
        <v>962</v>
      </c>
      <c r="B353" s="1">
        <v>40586</v>
      </c>
      <c r="C353">
        <v>1</v>
      </c>
      <c r="D353">
        <v>0</v>
      </c>
      <c r="E353">
        <v>2</v>
      </c>
      <c r="F353">
        <v>16</v>
      </c>
      <c r="G353" t="b">
        <v>0</v>
      </c>
      <c r="H353">
        <v>6</v>
      </c>
      <c r="I353">
        <v>1</v>
      </c>
      <c r="J353">
        <v>0.34</v>
      </c>
      <c r="K353">
        <v>0.30299999999999999</v>
      </c>
      <c r="L353">
        <v>0.28999999999999998</v>
      </c>
      <c r="M353">
        <v>0.41789999999999999</v>
      </c>
      <c r="N353">
        <v>42</v>
      </c>
      <c r="O353">
        <v>103</v>
      </c>
      <c r="P353">
        <v>145</v>
      </c>
    </row>
    <row r="354" spans="1:16" x14ac:dyDescent="0.35">
      <c r="A354">
        <v>963</v>
      </c>
      <c r="B354" s="1">
        <v>40586</v>
      </c>
      <c r="C354">
        <v>1</v>
      </c>
      <c r="D354">
        <v>0</v>
      </c>
      <c r="E354">
        <v>2</v>
      </c>
      <c r="F354">
        <v>17</v>
      </c>
      <c r="G354" t="b">
        <v>0</v>
      </c>
      <c r="H354">
        <v>6</v>
      </c>
      <c r="I354">
        <v>1</v>
      </c>
      <c r="J354">
        <v>0.32</v>
      </c>
      <c r="K354">
        <v>0.28789999999999999</v>
      </c>
      <c r="L354">
        <v>0.31</v>
      </c>
      <c r="M354">
        <v>0.52239999999999998</v>
      </c>
      <c r="N354">
        <v>24</v>
      </c>
      <c r="O354">
        <v>113</v>
      </c>
      <c r="P354">
        <v>137</v>
      </c>
    </row>
    <row r="355" spans="1:16" x14ac:dyDescent="0.35">
      <c r="A355">
        <v>964</v>
      </c>
      <c r="B355" s="1">
        <v>40586</v>
      </c>
      <c r="C355">
        <v>1</v>
      </c>
      <c r="D355">
        <v>0</v>
      </c>
      <c r="E355">
        <v>2</v>
      </c>
      <c r="F355">
        <v>18</v>
      </c>
      <c r="G355" t="b">
        <v>0</v>
      </c>
      <c r="H355">
        <v>6</v>
      </c>
      <c r="I355">
        <v>1</v>
      </c>
      <c r="J355">
        <v>0.28000000000000003</v>
      </c>
      <c r="K355">
        <v>0.2576</v>
      </c>
      <c r="L355">
        <v>0.38</v>
      </c>
      <c r="M355">
        <v>0.32840000000000003</v>
      </c>
      <c r="N355">
        <v>4</v>
      </c>
      <c r="O355">
        <v>60</v>
      </c>
      <c r="P355">
        <v>64</v>
      </c>
    </row>
    <row r="356" spans="1:16" x14ac:dyDescent="0.35">
      <c r="A356">
        <v>965</v>
      </c>
      <c r="B356" s="1">
        <v>40586</v>
      </c>
      <c r="C356">
        <v>1</v>
      </c>
      <c r="D356">
        <v>0</v>
      </c>
      <c r="E356">
        <v>2</v>
      </c>
      <c r="F356">
        <v>19</v>
      </c>
      <c r="G356" t="b">
        <v>0</v>
      </c>
      <c r="H356">
        <v>6</v>
      </c>
      <c r="I356">
        <v>1</v>
      </c>
      <c r="J356">
        <v>0.28000000000000003</v>
      </c>
      <c r="K356">
        <v>0.2727</v>
      </c>
      <c r="L356">
        <v>0.38</v>
      </c>
      <c r="M356">
        <v>0.16420000000000001</v>
      </c>
      <c r="N356">
        <v>2</v>
      </c>
      <c r="O356">
        <v>39</v>
      </c>
      <c r="P356">
        <v>41</v>
      </c>
    </row>
    <row r="357" spans="1:16" x14ac:dyDescent="0.35">
      <c r="A357">
        <v>966</v>
      </c>
      <c r="B357" s="1">
        <v>40586</v>
      </c>
      <c r="C357">
        <v>1</v>
      </c>
      <c r="D357">
        <v>0</v>
      </c>
      <c r="E357">
        <v>2</v>
      </c>
      <c r="F357">
        <v>20</v>
      </c>
      <c r="G357" t="b">
        <v>0</v>
      </c>
      <c r="H357">
        <v>6</v>
      </c>
      <c r="I357">
        <v>1</v>
      </c>
      <c r="J357">
        <v>0.26</v>
      </c>
      <c r="K357">
        <v>0.2576</v>
      </c>
      <c r="L357">
        <v>0.41</v>
      </c>
      <c r="M357">
        <v>0.22389999999999999</v>
      </c>
      <c r="N357">
        <v>1</v>
      </c>
      <c r="O357">
        <v>39</v>
      </c>
      <c r="P357">
        <v>40</v>
      </c>
    </row>
    <row r="358" spans="1:16" x14ac:dyDescent="0.35">
      <c r="A358">
        <v>967</v>
      </c>
      <c r="B358" s="1">
        <v>40586</v>
      </c>
      <c r="C358">
        <v>1</v>
      </c>
      <c r="D358">
        <v>0</v>
      </c>
      <c r="E358">
        <v>2</v>
      </c>
      <c r="F358">
        <v>21</v>
      </c>
      <c r="G358" t="b">
        <v>0</v>
      </c>
      <c r="H358">
        <v>6</v>
      </c>
      <c r="I358">
        <v>1</v>
      </c>
      <c r="J358">
        <v>0.26</v>
      </c>
      <c r="K358">
        <v>0.30299999999999999</v>
      </c>
      <c r="L358">
        <v>0.41</v>
      </c>
      <c r="M358">
        <v>0</v>
      </c>
      <c r="N358">
        <v>9</v>
      </c>
      <c r="O358">
        <v>42</v>
      </c>
      <c r="P358">
        <v>51</v>
      </c>
    </row>
    <row r="359" spans="1:16" x14ac:dyDescent="0.35">
      <c r="A359">
        <v>968</v>
      </c>
      <c r="B359" s="1">
        <v>40586</v>
      </c>
      <c r="C359">
        <v>1</v>
      </c>
      <c r="D359">
        <v>0</v>
      </c>
      <c r="E359">
        <v>2</v>
      </c>
      <c r="F359">
        <v>22</v>
      </c>
      <c r="G359" t="b">
        <v>0</v>
      </c>
      <c r="H359">
        <v>6</v>
      </c>
      <c r="I359">
        <v>1</v>
      </c>
      <c r="J359">
        <v>0.24</v>
      </c>
      <c r="K359">
        <v>0.2576</v>
      </c>
      <c r="L359">
        <v>0.44</v>
      </c>
      <c r="M359">
        <v>8.9599999999999999E-2</v>
      </c>
      <c r="N359">
        <v>6</v>
      </c>
      <c r="O359">
        <v>39</v>
      </c>
      <c r="P359">
        <v>45</v>
      </c>
    </row>
    <row r="360" spans="1:16" x14ac:dyDescent="0.35">
      <c r="A360">
        <v>969</v>
      </c>
      <c r="B360" s="1">
        <v>40586</v>
      </c>
      <c r="C360">
        <v>1</v>
      </c>
      <c r="D360">
        <v>0</v>
      </c>
      <c r="E360">
        <v>2</v>
      </c>
      <c r="F360">
        <v>23</v>
      </c>
      <c r="G360" t="b">
        <v>0</v>
      </c>
      <c r="H360">
        <v>6</v>
      </c>
      <c r="I360">
        <v>1</v>
      </c>
      <c r="J360">
        <v>0.22</v>
      </c>
      <c r="K360">
        <v>0.2273</v>
      </c>
      <c r="L360">
        <v>0.51</v>
      </c>
      <c r="M360">
        <v>0.1343</v>
      </c>
      <c r="N360">
        <v>1</v>
      </c>
      <c r="O360">
        <v>31</v>
      </c>
      <c r="P360">
        <v>32</v>
      </c>
    </row>
    <row r="361" spans="1:16" x14ac:dyDescent="0.35">
      <c r="A361">
        <v>970</v>
      </c>
      <c r="B361" s="1">
        <v>40587</v>
      </c>
      <c r="C361">
        <v>1</v>
      </c>
      <c r="D361">
        <v>0</v>
      </c>
      <c r="E361">
        <v>2</v>
      </c>
      <c r="F361">
        <v>0</v>
      </c>
      <c r="G361" t="b">
        <v>0</v>
      </c>
      <c r="H361">
        <v>0</v>
      </c>
      <c r="I361">
        <v>1</v>
      </c>
      <c r="J361">
        <v>0.2</v>
      </c>
      <c r="K361">
        <v>0.2273</v>
      </c>
      <c r="L361">
        <v>0.64</v>
      </c>
      <c r="M361">
        <v>0.1045</v>
      </c>
      <c r="N361">
        <v>5</v>
      </c>
      <c r="O361">
        <v>34</v>
      </c>
      <c r="P361">
        <v>39</v>
      </c>
    </row>
    <row r="362" spans="1:16" x14ac:dyDescent="0.35">
      <c r="A362">
        <v>971</v>
      </c>
      <c r="B362" s="1">
        <v>40587</v>
      </c>
      <c r="C362">
        <v>1</v>
      </c>
      <c r="D362">
        <v>0</v>
      </c>
      <c r="E362">
        <v>2</v>
      </c>
      <c r="F362">
        <v>1</v>
      </c>
      <c r="G362" t="b">
        <v>0</v>
      </c>
      <c r="H362">
        <v>0</v>
      </c>
      <c r="I362">
        <v>1</v>
      </c>
      <c r="J362">
        <v>0.2</v>
      </c>
      <c r="K362">
        <v>0.2273</v>
      </c>
      <c r="L362">
        <v>0.59</v>
      </c>
      <c r="M362">
        <v>8.9599999999999999E-2</v>
      </c>
      <c r="N362">
        <v>1</v>
      </c>
      <c r="O362">
        <v>23</v>
      </c>
      <c r="P362">
        <v>24</v>
      </c>
    </row>
    <row r="363" spans="1:16" x14ac:dyDescent="0.35">
      <c r="A363">
        <v>972</v>
      </c>
      <c r="B363" s="1">
        <v>40587</v>
      </c>
      <c r="C363">
        <v>1</v>
      </c>
      <c r="D363">
        <v>0</v>
      </c>
      <c r="E363">
        <v>2</v>
      </c>
      <c r="F363">
        <v>2</v>
      </c>
      <c r="G363" t="b">
        <v>0</v>
      </c>
      <c r="H363">
        <v>0</v>
      </c>
      <c r="I363">
        <v>2</v>
      </c>
      <c r="J363">
        <v>0.2</v>
      </c>
      <c r="K363">
        <v>0.2273</v>
      </c>
      <c r="L363">
        <v>0.75</v>
      </c>
      <c r="M363">
        <v>8.9599999999999999E-2</v>
      </c>
      <c r="N363">
        <v>1</v>
      </c>
      <c r="O363">
        <v>19</v>
      </c>
      <c r="P363">
        <v>20</v>
      </c>
    </row>
    <row r="364" spans="1:16" x14ac:dyDescent="0.35">
      <c r="A364">
        <v>973</v>
      </c>
      <c r="B364" s="1">
        <v>40587</v>
      </c>
      <c r="C364">
        <v>1</v>
      </c>
      <c r="D364">
        <v>0</v>
      </c>
      <c r="E364">
        <v>2</v>
      </c>
      <c r="F364">
        <v>3</v>
      </c>
      <c r="G364" t="b">
        <v>0</v>
      </c>
      <c r="H364">
        <v>0</v>
      </c>
      <c r="I364">
        <v>2</v>
      </c>
      <c r="J364">
        <v>0.2</v>
      </c>
      <c r="K364">
        <v>0.2273</v>
      </c>
      <c r="L364">
        <v>0.69</v>
      </c>
      <c r="M364">
        <v>0.1045</v>
      </c>
      <c r="N364">
        <v>4</v>
      </c>
      <c r="O364">
        <v>8</v>
      </c>
      <c r="P364">
        <v>12</v>
      </c>
    </row>
    <row r="365" spans="1:16" x14ac:dyDescent="0.35">
      <c r="A365">
        <v>974</v>
      </c>
      <c r="B365" s="1">
        <v>40587</v>
      </c>
      <c r="C365">
        <v>1</v>
      </c>
      <c r="D365">
        <v>0</v>
      </c>
      <c r="E365">
        <v>2</v>
      </c>
      <c r="F365">
        <v>4</v>
      </c>
      <c r="G365" t="b">
        <v>0</v>
      </c>
      <c r="H365">
        <v>0</v>
      </c>
      <c r="I365">
        <v>2</v>
      </c>
      <c r="J365">
        <v>0.2</v>
      </c>
      <c r="K365">
        <v>0.21210000000000001</v>
      </c>
      <c r="L365">
        <v>0.69</v>
      </c>
      <c r="M365">
        <v>0.16420000000000001</v>
      </c>
      <c r="N365">
        <v>0</v>
      </c>
      <c r="O365">
        <v>2</v>
      </c>
      <c r="P365">
        <v>2</v>
      </c>
    </row>
    <row r="366" spans="1:16" x14ac:dyDescent="0.35">
      <c r="A366">
        <v>975</v>
      </c>
      <c r="B366" s="1">
        <v>40587</v>
      </c>
      <c r="C366">
        <v>1</v>
      </c>
      <c r="D366">
        <v>0</v>
      </c>
      <c r="E366">
        <v>2</v>
      </c>
      <c r="F366">
        <v>6</v>
      </c>
      <c r="G366" t="b">
        <v>0</v>
      </c>
      <c r="H366">
        <v>0</v>
      </c>
      <c r="I366">
        <v>2</v>
      </c>
      <c r="J366">
        <v>0.2</v>
      </c>
      <c r="K366">
        <v>0.21210000000000001</v>
      </c>
      <c r="L366">
        <v>0.69</v>
      </c>
      <c r="M366">
        <v>0.1343</v>
      </c>
      <c r="N366">
        <v>2</v>
      </c>
      <c r="O366">
        <v>3</v>
      </c>
      <c r="P366">
        <v>5</v>
      </c>
    </row>
    <row r="367" spans="1:16" x14ac:dyDescent="0.35">
      <c r="A367">
        <v>976</v>
      </c>
      <c r="B367" s="1">
        <v>40587</v>
      </c>
      <c r="C367">
        <v>1</v>
      </c>
      <c r="D367">
        <v>0</v>
      </c>
      <c r="E367">
        <v>2</v>
      </c>
      <c r="F367">
        <v>7</v>
      </c>
      <c r="G367" t="b">
        <v>0</v>
      </c>
      <c r="H367">
        <v>0</v>
      </c>
      <c r="I367">
        <v>2</v>
      </c>
      <c r="J367">
        <v>0.22</v>
      </c>
      <c r="K367">
        <v>0.2727</v>
      </c>
      <c r="L367">
        <v>0.55000000000000004</v>
      </c>
      <c r="M367">
        <v>0</v>
      </c>
      <c r="N367">
        <v>0</v>
      </c>
      <c r="O367">
        <v>3</v>
      </c>
      <c r="P367">
        <v>3</v>
      </c>
    </row>
    <row r="368" spans="1:16" x14ac:dyDescent="0.35">
      <c r="A368">
        <v>977</v>
      </c>
      <c r="B368" s="1">
        <v>40587</v>
      </c>
      <c r="C368">
        <v>1</v>
      </c>
      <c r="D368">
        <v>0</v>
      </c>
      <c r="E368">
        <v>2</v>
      </c>
      <c r="F368">
        <v>8</v>
      </c>
      <c r="G368" t="b">
        <v>0</v>
      </c>
      <c r="H368">
        <v>0</v>
      </c>
      <c r="I368">
        <v>2</v>
      </c>
      <c r="J368">
        <v>0.22</v>
      </c>
      <c r="K368">
        <v>0.2273</v>
      </c>
      <c r="L368">
        <v>0.64</v>
      </c>
      <c r="M368">
        <v>0.19400000000000001</v>
      </c>
      <c r="N368">
        <v>1</v>
      </c>
      <c r="O368">
        <v>11</v>
      </c>
      <c r="P368">
        <v>12</v>
      </c>
    </row>
    <row r="369" spans="1:16" x14ac:dyDescent="0.35">
      <c r="A369">
        <v>978</v>
      </c>
      <c r="B369" s="1">
        <v>40587</v>
      </c>
      <c r="C369">
        <v>1</v>
      </c>
      <c r="D369">
        <v>0</v>
      </c>
      <c r="E369">
        <v>2</v>
      </c>
      <c r="F369">
        <v>9</v>
      </c>
      <c r="G369" t="b">
        <v>0</v>
      </c>
      <c r="H369">
        <v>0</v>
      </c>
      <c r="I369">
        <v>2</v>
      </c>
      <c r="J369">
        <v>0.24</v>
      </c>
      <c r="K369">
        <v>0.2273</v>
      </c>
      <c r="L369">
        <v>0.6</v>
      </c>
      <c r="M369">
        <v>0.22389999999999999</v>
      </c>
      <c r="N369">
        <v>12</v>
      </c>
      <c r="O369">
        <v>35</v>
      </c>
      <c r="P369">
        <v>47</v>
      </c>
    </row>
    <row r="370" spans="1:16" x14ac:dyDescent="0.35">
      <c r="A370">
        <v>979</v>
      </c>
      <c r="B370" s="1">
        <v>40587</v>
      </c>
      <c r="C370">
        <v>1</v>
      </c>
      <c r="D370">
        <v>0</v>
      </c>
      <c r="E370">
        <v>2</v>
      </c>
      <c r="F370">
        <v>10</v>
      </c>
      <c r="G370" t="b">
        <v>0</v>
      </c>
      <c r="H370">
        <v>0</v>
      </c>
      <c r="I370">
        <v>1</v>
      </c>
      <c r="J370">
        <v>0.3</v>
      </c>
      <c r="K370">
        <v>0.2727</v>
      </c>
      <c r="L370">
        <v>0.45</v>
      </c>
      <c r="M370">
        <v>0.32840000000000003</v>
      </c>
      <c r="N370">
        <v>19</v>
      </c>
      <c r="O370">
        <v>86</v>
      </c>
      <c r="P370">
        <v>105</v>
      </c>
    </row>
    <row r="371" spans="1:16" x14ac:dyDescent="0.35">
      <c r="A371">
        <v>980</v>
      </c>
      <c r="B371" s="1">
        <v>40587</v>
      </c>
      <c r="C371">
        <v>1</v>
      </c>
      <c r="D371">
        <v>0</v>
      </c>
      <c r="E371">
        <v>2</v>
      </c>
      <c r="F371">
        <v>11</v>
      </c>
      <c r="G371" t="b">
        <v>0</v>
      </c>
      <c r="H371">
        <v>0</v>
      </c>
      <c r="I371">
        <v>1</v>
      </c>
      <c r="J371">
        <v>0.32</v>
      </c>
      <c r="K371">
        <v>0.28789999999999999</v>
      </c>
      <c r="L371">
        <v>0.39</v>
      </c>
      <c r="M371">
        <v>0.44779999999999998</v>
      </c>
      <c r="N371">
        <v>26</v>
      </c>
      <c r="O371">
        <v>86</v>
      </c>
      <c r="P371">
        <v>112</v>
      </c>
    </row>
    <row r="372" spans="1:16" x14ac:dyDescent="0.35">
      <c r="A372">
        <v>981</v>
      </c>
      <c r="B372" s="1">
        <v>40587</v>
      </c>
      <c r="C372">
        <v>1</v>
      </c>
      <c r="D372">
        <v>0</v>
      </c>
      <c r="E372">
        <v>2</v>
      </c>
      <c r="F372">
        <v>12</v>
      </c>
      <c r="G372" t="b">
        <v>0</v>
      </c>
      <c r="H372">
        <v>0</v>
      </c>
      <c r="I372">
        <v>1</v>
      </c>
      <c r="J372">
        <v>0.36</v>
      </c>
      <c r="K372">
        <v>0.31819999999999998</v>
      </c>
      <c r="L372">
        <v>0.32</v>
      </c>
      <c r="M372">
        <v>0.4627</v>
      </c>
      <c r="N372">
        <v>58</v>
      </c>
      <c r="O372">
        <v>94</v>
      </c>
      <c r="P372">
        <v>152</v>
      </c>
    </row>
    <row r="373" spans="1:16" x14ac:dyDescent="0.35">
      <c r="A373">
        <v>982</v>
      </c>
      <c r="B373" s="1">
        <v>40587</v>
      </c>
      <c r="C373">
        <v>1</v>
      </c>
      <c r="D373">
        <v>0</v>
      </c>
      <c r="E373">
        <v>2</v>
      </c>
      <c r="F373">
        <v>13</v>
      </c>
      <c r="G373" t="b">
        <v>0</v>
      </c>
      <c r="H373">
        <v>0</v>
      </c>
      <c r="I373">
        <v>1</v>
      </c>
      <c r="J373">
        <v>0.38</v>
      </c>
      <c r="K373">
        <v>0.39389999999999997</v>
      </c>
      <c r="L373">
        <v>0.28999999999999998</v>
      </c>
      <c r="M373">
        <v>0.35820000000000002</v>
      </c>
      <c r="N373">
        <v>62</v>
      </c>
      <c r="O373">
        <v>92</v>
      </c>
      <c r="P373">
        <v>154</v>
      </c>
    </row>
    <row r="374" spans="1:16" x14ac:dyDescent="0.35">
      <c r="A374">
        <v>983</v>
      </c>
      <c r="B374" s="1">
        <v>40587</v>
      </c>
      <c r="C374">
        <v>1</v>
      </c>
      <c r="D374">
        <v>0</v>
      </c>
      <c r="E374">
        <v>2</v>
      </c>
      <c r="F374">
        <v>14</v>
      </c>
      <c r="G374" t="b">
        <v>0</v>
      </c>
      <c r="H374">
        <v>0</v>
      </c>
      <c r="I374">
        <v>2</v>
      </c>
      <c r="J374">
        <v>0.4</v>
      </c>
      <c r="K374">
        <v>0.40910000000000002</v>
      </c>
      <c r="L374">
        <v>0.3</v>
      </c>
      <c r="M374">
        <v>0.41789999999999999</v>
      </c>
      <c r="N374">
        <v>51</v>
      </c>
      <c r="O374">
        <v>110</v>
      </c>
      <c r="P374">
        <v>161</v>
      </c>
    </row>
    <row r="375" spans="1:16" x14ac:dyDescent="0.35">
      <c r="A375">
        <v>984</v>
      </c>
      <c r="B375" s="1">
        <v>40587</v>
      </c>
      <c r="C375">
        <v>1</v>
      </c>
      <c r="D375">
        <v>0</v>
      </c>
      <c r="E375">
        <v>2</v>
      </c>
      <c r="F375">
        <v>15</v>
      </c>
      <c r="G375" t="b">
        <v>0</v>
      </c>
      <c r="H375">
        <v>0</v>
      </c>
      <c r="I375">
        <v>2</v>
      </c>
      <c r="J375">
        <v>0.4</v>
      </c>
      <c r="K375">
        <v>0.40910000000000002</v>
      </c>
      <c r="L375">
        <v>0.3</v>
      </c>
      <c r="M375">
        <v>0.29849999999999999</v>
      </c>
      <c r="N375">
        <v>40</v>
      </c>
      <c r="O375">
        <v>122</v>
      </c>
      <c r="P375">
        <v>162</v>
      </c>
    </row>
    <row r="376" spans="1:16" x14ac:dyDescent="0.35">
      <c r="A376">
        <v>985</v>
      </c>
      <c r="B376" s="1">
        <v>40587</v>
      </c>
      <c r="C376">
        <v>1</v>
      </c>
      <c r="D376">
        <v>0</v>
      </c>
      <c r="E376">
        <v>2</v>
      </c>
      <c r="F376">
        <v>16</v>
      </c>
      <c r="G376" t="b">
        <v>0</v>
      </c>
      <c r="H376">
        <v>0</v>
      </c>
      <c r="I376">
        <v>2</v>
      </c>
      <c r="J376">
        <v>0.42</v>
      </c>
      <c r="K376">
        <v>0.42420000000000002</v>
      </c>
      <c r="L376">
        <v>0.28000000000000003</v>
      </c>
      <c r="M376">
        <v>0.32840000000000003</v>
      </c>
      <c r="N376">
        <v>28</v>
      </c>
      <c r="O376">
        <v>106</v>
      </c>
      <c r="P376">
        <v>134</v>
      </c>
    </row>
    <row r="377" spans="1:16" x14ac:dyDescent="0.35">
      <c r="A377">
        <v>986</v>
      </c>
      <c r="B377" s="1">
        <v>40587</v>
      </c>
      <c r="C377">
        <v>1</v>
      </c>
      <c r="D377">
        <v>0</v>
      </c>
      <c r="E377">
        <v>2</v>
      </c>
      <c r="F377">
        <v>17</v>
      </c>
      <c r="G377" t="b">
        <v>0</v>
      </c>
      <c r="H377">
        <v>0</v>
      </c>
      <c r="I377">
        <v>1</v>
      </c>
      <c r="J377">
        <v>0.42</v>
      </c>
      <c r="K377">
        <v>0.42420000000000002</v>
      </c>
      <c r="L377">
        <v>0.28000000000000003</v>
      </c>
      <c r="M377">
        <v>0.32840000000000003</v>
      </c>
      <c r="N377">
        <v>30</v>
      </c>
      <c r="O377">
        <v>95</v>
      </c>
      <c r="P377">
        <v>125</v>
      </c>
    </row>
    <row r="378" spans="1:16" x14ac:dyDescent="0.35">
      <c r="A378">
        <v>987</v>
      </c>
      <c r="B378" s="1">
        <v>40587</v>
      </c>
      <c r="C378">
        <v>1</v>
      </c>
      <c r="D378">
        <v>0</v>
      </c>
      <c r="E378">
        <v>2</v>
      </c>
      <c r="F378">
        <v>18</v>
      </c>
      <c r="G378" t="b">
        <v>0</v>
      </c>
      <c r="H378">
        <v>0</v>
      </c>
      <c r="I378">
        <v>1</v>
      </c>
      <c r="J378">
        <v>0.4</v>
      </c>
      <c r="K378">
        <v>0.40910000000000002</v>
      </c>
      <c r="L378">
        <v>0.32</v>
      </c>
      <c r="M378">
        <v>0.29849999999999999</v>
      </c>
      <c r="N378">
        <v>17</v>
      </c>
      <c r="O378">
        <v>78</v>
      </c>
      <c r="P378">
        <v>95</v>
      </c>
    </row>
    <row r="379" spans="1:16" x14ac:dyDescent="0.35">
      <c r="A379">
        <v>988</v>
      </c>
      <c r="B379" s="1">
        <v>40587</v>
      </c>
      <c r="C379">
        <v>1</v>
      </c>
      <c r="D379">
        <v>0</v>
      </c>
      <c r="E379">
        <v>2</v>
      </c>
      <c r="F379">
        <v>19</v>
      </c>
      <c r="G379" t="b">
        <v>0</v>
      </c>
      <c r="H379">
        <v>0</v>
      </c>
      <c r="I379">
        <v>1</v>
      </c>
      <c r="J379">
        <v>0.4</v>
      </c>
      <c r="K379">
        <v>0.40910000000000002</v>
      </c>
      <c r="L379">
        <v>0.35</v>
      </c>
      <c r="M379">
        <v>0.28360000000000002</v>
      </c>
      <c r="N379">
        <v>11</v>
      </c>
      <c r="O379">
        <v>50</v>
      </c>
      <c r="P379">
        <v>61</v>
      </c>
    </row>
    <row r="380" spans="1:16" x14ac:dyDescent="0.35">
      <c r="A380">
        <v>989</v>
      </c>
      <c r="B380" s="1">
        <v>40587</v>
      </c>
      <c r="C380">
        <v>1</v>
      </c>
      <c r="D380">
        <v>0</v>
      </c>
      <c r="E380">
        <v>2</v>
      </c>
      <c r="F380">
        <v>20</v>
      </c>
      <c r="G380" t="b">
        <v>0</v>
      </c>
      <c r="H380">
        <v>0</v>
      </c>
      <c r="I380">
        <v>1</v>
      </c>
      <c r="J380">
        <v>0.4</v>
      </c>
      <c r="K380">
        <v>0.40910000000000002</v>
      </c>
      <c r="L380">
        <v>0.35</v>
      </c>
      <c r="M380">
        <v>0.32840000000000003</v>
      </c>
      <c r="N380">
        <v>15</v>
      </c>
      <c r="O380">
        <v>32</v>
      </c>
      <c r="P380">
        <v>47</v>
      </c>
    </row>
    <row r="381" spans="1:16" x14ac:dyDescent="0.35">
      <c r="A381">
        <v>990</v>
      </c>
      <c r="B381" s="1">
        <v>40587</v>
      </c>
      <c r="C381">
        <v>1</v>
      </c>
      <c r="D381">
        <v>0</v>
      </c>
      <c r="E381">
        <v>2</v>
      </c>
      <c r="F381">
        <v>21</v>
      </c>
      <c r="G381" t="b">
        <v>0</v>
      </c>
      <c r="H381">
        <v>0</v>
      </c>
      <c r="I381">
        <v>1</v>
      </c>
      <c r="J381">
        <v>0.4</v>
      </c>
      <c r="K381">
        <v>0.40910000000000002</v>
      </c>
      <c r="L381">
        <v>0.35</v>
      </c>
      <c r="M381">
        <v>0.35820000000000002</v>
      </c>
      <c r="N381">
        <v>6</v>
      </c>
      <c r="O381">
        <v>45</v>
      </c>
      <c r="P381">
        <v>51</v>
      </c>
    </row>
    <row r="382" spans="1:16" x14ac:dyDescent="0.35">
      <c r="A382">
        <v>991</v>
      </c>
      <c r="B382" s="1">
        <v>40587</v>
      </c>
      <c r="C382">
        <v>1</v>
      </c>
      <c r="D382">
        <v>0</v>
      </c>
      <c r="E382">
        <v>2</v>
      </c>
      <c r="F382">
        <v>22</v>
      </c>
      <c r="G382" t="b">
        <v>0</v>
      </c>
      <c r="H382">
        <v>0</v>
      </c>
      <c r="I382">
        <v>1</v>
      </c>
      <c r="J382">
        <v>0.4</v>
      </c>
      <c r="K382">
        <v>0.40910000000000002</v>
      </c>
      <c r="L382">
        <v>0.35</v>
      </c>
      <c r="M382">
        <v>0.29849999999999999</v>
      </c>
      <c r="N382">
        <v>5</v>
      </c>
      <c r="O382">
        <v>31</v>
      </c>
      <c r="P382">
        <v>36</v>
      </c>
    </row>
    <row r="383" spans="1:16" x14ac:dyDescent="0.35">
      <c r="A383">
        <v>992</v>
      </c>
      <c r="B383" s="1">
        <v>40587</v>
      </c>
      <c r="C383">
        <v>1</v>
      </c>
      <c r="D383">
        <v>0</v>
      </c>
      <c r="E383">
        <v>2</v>
      </c>
      <c r="F383">
        <v>23</v>
      </c>
      <c r="G383" t="b">
        <v>0</v>
      </c>
      <c r="H383">
        <v>0</v>
      </c>
      <c r="I383">
        <v>1</v>
      </c>
      <c r="J383">
        <v>0.4</v>
      </c>
      <c r="K383">
        <v>0.40910000000000002</v>
      </c>
      <c r="L383">
        <v>0.35</v>
      </c>
      <c r="M383">
        <v>0.35820000000000002</v>
      </c>
      <c r="N383">
        <v>3</v>
      </c>
      <c r="O383">
        <v>27</v>
      </c>
      <c r="P383">
        <v>30</v>
      </c>
    </row>
    <row r="384" spans="1:16" x14ac:dyDescent="0.35">
      <c r="A384">
        <v>993</v>
      </c>
      <c r="B384" s="1">
        <v>40588</v>
      </c>
      <c r="C384">
        <v>1</v>
      </c>
      <c r="D384">
        <v>0</v>
      </c>
      <c r="E384">
        <v>2</v>
      </c>
      <c r="F384">
        <v>0</v>
      </c>
      <c r="G384" t="b">
        <v>0</v>
      </c>
      <c r="H384">
        <v>1</v>
      </c>
      <c r="I384">
        <v>1</v>
      </c>
      <c r="J384">
        <v>0.38</v>
      </c>
      <c r="K384">
        <v>0.39389999999999997</v>
      </c>
      <c r="L384">
        <v>0.37</v>
      </c>
      <c r="M384">
        <v>0.35820000000000002</v>
      </c>
      <c r="N384">
        <v>3</v>
      </c>
      <c r="O384">
        <v>8</v>
      </c>
      <c r="P384">
        <v>11</v>
      </c>
    </row>
    <row r="385" spans="1:16" x14ac:dyDescent="0.35">
      <c r="A385">
        <v>994</v>
      </c>
      <c r="B385" s="1">
        <v>40588</v>
      </c>
      <c r="C385">
        <v>1</v>
      </c>
      <c r="D385">
        <v>0</v>
      </c>
      <c r="E385">
        <v>2</v>
      </c>
      <c r="F385">
        <v>1</v>
      </c>
      <c r="G385" t="b">
        <v>0</v>
      </c>
      <c r="H385">
        <v>1</v>
      </c>
      <c r="I385">
        <v>1</v>
      </c>
      <c r="J385">
        <v>0.38</v>
      </c>
      <c r="K385">
        <v>0.39389999999999997</v>
      </c>
      <c r="L385">
        <v>0.37</v>
      </c>
      <c r="M385">
        <v>0.35820000000000002</v>
      </c>
      <c r="N385">
        <v>1</v>
      </c>
      <c r="O385">
        <v>6</v>
      </c>
      <c r="P385">
        <v>7</v>
      </c>
    </row>
    <row r="386" spans="1:16" x14ac:dyDescent="0.35">
      <c r="A386">
        <v>995</v>
      </c>
      <c r="B386" s="1">
        <v>40588</v>
      </c>
      <c r="C386">
        <v>1</v>
      </c>
      <c r="D386">
        <v>0</v>
      </c>
      <c r="E386">
        <v>2</v>
      </c>
      <c r="F386">
        <v>2</v>
      </c>
      <c r="G386" t="b">
        <v>0</v>
      </c>
      <c r="H386">
        <v>1</v>
      </c>
      <c r="I386">
        <v>1</v>
      </c>
      <c r="J386">
        <v>0.36</v>
      </c>
      <c r="K386">
        <v>0.33329999999999999</v>
      </c>
      <c r="L386">
        <v>0.4</v>
      </c>
      <c r="M386">
        <v>0.29849999999999999</v>
      </c>
      <c r="N386">
        <v>0</v>
      </c>
      <c r="O386">
        <v>2</v>
      </c>
      <c r="P386">
        <v>2</v>
      </c>
    </row>
    <row r="387" spans="1:16" x14ac:dyDescent="0.35">
      <c r="A387">
        <v>996</v>
      </c>
      <c r="B387" s="1">
        <v>40588</v>
      </c>
      <c r="C387">
        <v>1</v>
      </c>
      <c r="D387">
        <v>0</v>
      </c>
      <c r="E387">
        <v>2</v>
      </c>
      <c r="F387">
        <v>3</v>
      </c>
      <c r="G387" t="b">
        <v>0</v>
      </c>
      <c r="H387">
        <v>1</v>
      </c>
      <c r="I387">
        <v>1</v>
      </c>
      <c r="J387">
        <v>0.34</v>
      </c>
      <c r="K387">
        <v>0.31819999999999998</v>
      </c>
      <c r="L387">
        <v>0.46</v>
      </c>
      <c r="M387">
        <v>0.22389999999999999</v>
      </c>
      <c r="N387">
        <v>1</v>
      </c>
      <c r="O387">
        <v>1</v>
      </c>
      <c r="P387">
        <v>2</v>
      </c>
    </row>
    <row r="388" spans="1:16" x14ac:dyDescent="0.35">
      <c r="A388">
        <v>997</v>
      </c>
      <c r="B388" s="1">
        <v>40588</v>
      </c>
      <c r="C388">
        <v>1</v>
      </c>
      <c r="D388">
        <v>0</v>
      </c>
      <c r="E388">
        <v>2</v>
      </c>
      <c r="F388">
        <v>4</v>
      </c>
      <c r="G388" t="b">
        <v>0</v>
      </c>
      <c r="H388">
        <v>1</v>
      </c>
      <c r="I388">
        <v>1</v>
      </c>
      <c r="J388">
        <v>0.32</v>
      </c>
      <c r="K388">
        <v>0.30299999999999999</v>
      </c>
      <c r="L388">
        <v>0.53</v>
      </c>
      <c r="M388">
        <v>0.28360000000000002</v>
      </c>
      <c r="N388">
        <v>0</v>
      </c>
      <c r="O388">
        <v>2</v>
      </c>
      <c r="P388">
        <v>2</v>
      </c>
    </row>
    <row r="389" spans="1:16" x14ac:dyDescent="0.35">
      <c r="A389">
        <v>998</v>
      </c>
      <c r="B389" s="1">
        <v>40588</v>
      </c>
      <c r="C389">
        <v>1</v>
      </c>
      <c r="D389">
        <v>0</v>
      </c>
      <c r="E389">
        <v>2</v>
      </c>
      <c r="F389">
        <v>5</v>
      </c>
      <c r="G389" t="b">
        <v>0</v>
      </c>
      <c r="H389">
        <v>1</v>
      </c>
      <c r="I389">
        <v>1</v>
      </c>
      <c r="J389">
        <v>0.32</v>
      </c>
      <c r="K389">
        <v>0.30299999999999999</v>
      </c>
      <c r="L389">
        <v>0.53</v>
      </c>
      <c r="M389">
        <v>0.28360000000000002</v>
      </c>
      <c r="N389">
        <v>0</v>
      </c>
      <c r="O389">
        <v>3</v>
      </c>
      <c r="P389">
        <v>3</v>
      </c>
    </row>
    <row r="390" spans="1:16" x14ac:dyDescent="0.35">
      <c r="A390">
        <v>999</v>
      </c>
      <c r="B390" s="1">
        <v>40588</v>
      </c>
      <c r="C390">
        <v>1</v>
      </c>
      <c r="D390">
        <v>0</v>
      </c>
      <c r="E390">
        <v>2</v>
      </c>
      <c r="F390">
        <v>6</v>
      </c>
      <c r="G390" t="b">
        <v>0</v>
      </c>
      <c r="H390">
        <v>1</v>
      </c>
      <c r="I390">
        <v>1</v>
      </c>
      <c r="J390">
        <v>0.34</v>
      </c>
      <c r="K390">
        <v>0.30299999999999999</v>
      </c>
      <c r="L390">
        <v>0.46</v>
      </c>
      <c r="M390">
        <v>0.29849999999999999</v>
      </c>
      <c r="N390">
        <v>1</v>
      </c>
      <c r="O390">
        <v>25</v>
      </c>
      <c r="P390">
        <v>26</v>
      </c>
    </row>
    <row r="391" spans="1:16" x14ac:dyDescent="0.35">
      <c r="A391">
        <v>1000</v>
      </c>
      <c r="B391" s="1">
        <v>40588</v>
      </c>
      <c r="C391">
        <v>1</v>
      </c>
      <c r="D391">
        <v>0</v>
      </c>
      <c r="E391">
        <v>2</v>
      </c>
      <c r="F391">
        <v>7</v>
      </c>
      <c r="G391" t="b">
        <v>0</v>
      </c>
      <c r="H391">
        <v>1</v>
      </c>
      <c r="I391">
        <v>1</v>
      </c>
      <c r="J391">
        <v>0.34</v>
      </c>
      <c r="K391">
        <v>0.30299999999999999</v>
      </c>
      <c r="L391">
        <v>0.46</v>
      </c>
      <c r="M391">
        <v>0.29849999999999999</v>
      </c>
      <c r="N391">
        <v>2</v>
      </c>
      <c r="O391">
        <v>96</v>
      </c>
      <c r="P391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F07D-F6B1-4040-9763-D025ADB94635}">
  <dimension ref="A1:E58"/>
  <sheetViews>
    <sheetView zoomScale="85" zoomScaleNormal="85" workbookViewId="0">
      <selection activeCell="A58" sqref="A1:E58"/>
    </sheetView>
  </sheetViews>
  <sheetFormatPr defaultRowHeight="14.5" x14ac:dyDescent="0.35"/>
  <cols>
    <col min="1" max="1" width="10.81640625" bestFit="1" customWidth="1"/>
    <col min="2" max="2" width="8.81640625" bestFit="1" customWidth="1"/>
    <col min="3" max="3" width="14" customWidth="1"/>
    <col min="4" max="4" width="27.54296875" customWidth="1"/>
    <col min="5" max="5" width="27.7265625" customWidth="1"/>
  </cols>
  <sheetData>
    <row r="1" spans="1:5" x14ac:dyDescent="0.35">
      <c r="A1" t="s">
        <v>1</v>
      </c>
      <c r="B1" t="s">
        <v>15</v>
      </c>
      <c r="C1" t="s">
        <v>59</v>
      </c>
      <c r="D1" t="s">
        <v>60</v>
      </c>
      <c r="E1" t="s">
        <v>61</v>
      </c>
    </row>
    <row r="2" spans="1:5" x14ac:dyDescent="0.35">
      <c r="A2" s="1">
        <v>40544</v>
      </c>
      <c r="B2">
        <v>41.041666666666664</v>
      </c>
    </row>
    <row r="3" spans="1:5" x14ac:dyDescent="0.35">
      <c r="A3" s="1">
        <v>40545</v>
      </c>
      <c r="B3">
        <v>34.826086956521742</v>
      </c>
    </row>
    <row r="4" spans="1:5" x14ac:dyDescent="0.35">
      <c r="A4" s="1">
        <v>40546</v>
      </c>
      <c r="B4">
        <v>61.31818181818182</v>
      </c>
    </row>
    <row r="5" spans="1:5" x14ac:dyDescent="0.35">
      <c r="A5" s="1">
        <v>40547</v>
      </c>
      <c r="B5">
        <v>67.913043478260875</v>
      </c>
    </row>
    <row r="6" spans="1:5" x14ac:dyDescent="0.35">
      <c r="A6" s="1">
        <v>40548</v>
      </c>
      <c r="B6">
        <v>69.565217391304344</v>
      </c>
    </row>
    <row r="7" spans="1:5" x14ac:dyDescent="0.35">
      <c r="A7" s="1">
        <v>40549</v>
      </c>
      <c r="B7">
        <v>69.826086956521735</v>
      </c>
    </row>
    <row r="8" spans="1:5" x14ac:dyDescent="0.35">
      <c r="A8" s="1">
        <v>40550</v>
      </c>
      <c r="B8">
        <v>65.652173913043484</v>
      </c>
    </row>
    <row r="9" spans="1:5" x14ac:dyDescent="0.35">
      <c r="A9" s="1">
        <v>40551</v>
      </c>
      <c r="B9">
        <v>39.958333333333336</v>
      </c>
    </row>
    <row r="10" spans="1:5" x14ac:dyDescent="0.35">
      <c r="A10" s="1">
        <v>40552</v>
      </c>
      <c r="B10">
        <v>34.25</v>
      </c>
    </row>
    <row r="11" spans="1:5" x14ac:dyDescent="0.35">
      <c r="A11" s="1">
        <v>40553</v>
      </c>
      <c r="B11">
        <v>55.041666666666664</v>
      </c>
    </row>
    <row r="12" spans="1:5" x14ac:dyDescent="0.35">
      <c r="A12" s="1">
        <v>40554</v>
      </c>
      <c r="B12">
        <v>57.409090909090907</v>
      </c>
    </row>
    <row r="13" spans="1:5" x14ac:dyDescent="0.35">
      <c r="A13" s="1">
        <v>40555</v>
      </c>
      <c r="B13">
        <v>52.81818181818182</v>
      </c>
    </row>
    <row r="14" spans="1:5" x14ac:dyDescent="0.35">
      <c r="A14" s="1">
        <v>40556</v>
      </c>
      <c r="B14">
        <v>58.583333333333336</v>
      </c>
    </row>
    <row r="15" spans="1:5" x14ac:dyDescent="0.35">
      <c r="A15" s="1">
        <v>40557</v>
      </c>
      <c r="B15">
        <v>61.782608695652172</v>
      </c>
    </row>
    <row r="16" spans="1:5" x14ac:dyDescent="0.35">
      <c r="A16" s="1">
        <v>40558</v>
      </c>
      <c r="B16">
        <v>52</v>
      </c>
    </row>
    <row r="17" spans="1:2" x14ac:dyDescent="0.35">
      <c r="A17" s="1">
        <v>40559</v>
      </c>
      <c r="B17">
        <v>50.166666666666664</v>
      </c>
    </row>
    <row r="18" spans="1:2" x14ac:dyDescent="0.35">
      <c r="A18" s="1">
        <v>40560</v>
      </c>
      <c r="B18">
        <v>41.666666666666664</v>
      </c>
    </row>
    <row r="19" spans="1:2" x14ac:dyDescent="0.35">
      <c r="A19" s="1">
        <v>40561</v>
      </c>
      <c r="B19">
        <v>56.916666666666664</v>
      </c>
    </row>
    <row r="20" spans="1:2" x14ac:dyDescent="0.35">
      <c r="A20" s="1">
        <v>40562</v>
      </c>
      <c r="B20">
        <v>71.739130434782609</v>
      </c>
    </row>
    <row r="21" spans="1:2" x14ac:dyDescent="0.35">
      <c r="A21" s="1">
        <v>40563</v>
      </c>
      <c r="B21">
        <v>80.291666666666671</v>
      </c>
    </row>
    <row r="22" spans="1:2" x14ac:dyDescent="0.35">
      <c r="A22" s="1">
        <v>40564</v>
      </c>
      <c r="B22">
        <v>64.291666666666671</v>
      </c>
    </row>
    <row r="23" spans="1:2" x14ac:dyDescent="0.35">
      <c r="A23" s="1">
        <v>40565</v>
      </c>
      <c r="B23">
        <v>42.652173913043477</v>
      </c>
    </row>
    <row r="24" spans="1:2" x14ac:dyDescent="0.35">
      <c r="A24" s="1">
        <v>40566</v>
      </c>
      <c r="B24">
        <v>42.869565217391305</v>
      </c>
    </row>
    <row r="25" spans="1:2" x14ac:dyDescent="0.35">
      <c r="A25" s="1">
        <v>40567</v>
      </c>
      <c r="B25">
        <v>61.565217391304351</v>
      </c>
    </row>
    <row r="26" spans="1:2" x14ac:dyDescent="0.35">
      <c r="A26" s="1">
        <v>40568</v>
      </c>
      <c r="B26">
        <v>86.304347826086953</v>
      </c>
    </row>
    <row r="27" spans="1:2" x14ac:dyDescent="0.35">
      <c r="A27" s="1">
        <v>40569</v>
      </c>
      <c r="B27">
        <v>31.625</v>
      </c>
    </row>
    <row r="28" spans="1:2" x14ac:dyDescent="0.35">
      <c r="A28" s="1">
        <v>40570</v>
      </c>
      <c r="B28">
        <v>53.875</v>
      </c>
    </row>
    <row r="29" spans="1:2" x14ac:dyDescent="0.35">
      <c r="A29" s="1">
        <v>40571</v>
      </c>
      <c r="B29">
        <v>50.739130434782609</v>
      </c>
    </row>
    <row r="30" spans="1:2" x14ac:dyDescent="0.35">
      <c r="A30" s="1">
        <v>40572</v>
      </c>
      <c r="B30">
        <v>47.739130434782609</v>
      </c>
    </row>
    <row r="31" spans="1:2" x14ac:dyDescent="0.35">
      <c r="A31" s="1">
        <v>40573</v>
      </c>
      <c r="B31">
        <v>47.652173913043477</v>
      </c>
    </row>
    <row r="32" spans="1:2" x14ac:dyDescent="0.35">
      <c r="A32" s="1">
        <v>40574</v>
      </c>
      <c r="B32">
        <v>62.541666666666664</v>
      </c>
    </row>
    <row r="33" spans="1:5" x14ac:dyDescent="0.35">
      <c r="A33" s="1">
        <v>40575</v>
      </c>
      <c r="B33">
        <v>59.130434782608695</v>
      </c>
    </row>
    <row r="34" spans="1:5" x14ac:dyDescent="0.35">
      <c r="A34" s="1">
        <v>40576</v>
      </c>
      <c r="B34">
        <v>63.583333333333336</v>
      </c>
    </row>
    <row r="35" spans="1:5" x14ac:dyDescent="0.35">
      <c r="A35" s="1">
        <v>40577</v>
      </c>
      <c r="B35">
        <v>67.391304347826093</v>
      </c>
    </row>
    <row r="36" spans="1:5" x14ac:dyDescent="0.35">
      <c r="A36" s="1">
        <v>40578</v>
      </c>
      <c r="B36">
        <v>74.260869565217391</v>
      </c>
    </row>
    <row r="37" spans="1:5" x14ac:dyDescent="0.35">
      <c r="A37" s="1">
        <v>40579</v>
      </c>
      <c r="B37">
        <v>41.875</v>
      </c>
    </row>
    <row r="38" spans="1:5" x14ac:dyDescent="0.35">
      <c r="A38" s="1">
        <v>40580</v>
      </c>
      <c r="B38">
        <v>67.625</v>
      </c>
    </row>
    <row r="39" spans="1:5" x14ac:dyDescent="0.35">
      <c r="A39" s="1">
        <v>40581</v>
      </c>
      <c r="B39">
        <v>71.333333333333329</v>
      </c>
    </row>
    <row r="40" spans="1:5" x14ac:dyDescent="0.35">
      <c r="A40" s="1">
        <v>40582</v>
      </c>
      <c r="B40">
        <v>63.75</v>
      </c>
    </row>
    <row r="41" spans="1:5" x14ac:dyDescent="0.35">
      <c r="A41" s="1">
        <v>40583</v>
      </c>
      <c r="B41">
        <v>69.782608695652172</v>
      </c>
    </row>
    <row r="42" spans="1:5" x14ac:dyDescent="0.35">
      <c r="A42" s="1">
        <v>40584</v>
      </c>
      <c r="B42">
        <v>66.869565217391298</v>
      </c>
    </row>
    <row r="43" spans="1:5" x14ac:dyDescent="0.35">
      <c r="A43" s="1">
        <v>40585</v>
      </c>
      <c r="B43">
        <v>79.36363636363636</v>
      </c>
    </row>
    <row r="44" spans="1:5" x14ac:dyDescent="0.35">
      <c r="A44" s="1">
        <v>40586</v>
      </c>
      <c r="B44">
        <v>61.333333333333336</v>
      </c>
    </row>
    <row r="45" spans="1:5" x14ac:dyDescent="0.35">
      <c r="A45" s="1">
        <v>40587</v>
      </c>
      <c r="B45">
        <v>69.086956521739125</v>
      </c>
    </row>
    <row r="46" spans="1:5" x14ac:dyDescent="0.35">
      <c r="A46" s="1">
        <v>40588</v>
      </c>
      <c r="B46">
        <v>18.875</v>
      </c>
      <c r="C46">
        <v>18.875</v>
      </c>
      <c r="D46" s="14">
        <v>18.875</v>
      </c>
      <c r="E46" s="14">
        <v>18.875</v>
      </c>
    </row>
    <row r="47" spans="1:5" x14ac:dyDescent="0.35">
      <c r="A47" s="1">
        <v>40589</v>
      </c>
      <c r="C47">
        <f>_xlfn.FORECAST.ETS(A47,$B$2:$B$46,$A$2:$A$46,1,1)</f>
        <v>61.270134143024279</v>
      </c>
      <c r="D47" s="14">
        <f>C47-_xlfn.FORECAST.ETS.CONFINT(A47,$B$2:$B$46,$A$2:$A$46,0.95,1,1)</f>
        <v>31.858655883675784</v>
      </c>
      <c r="E47" s="14">
        <f>C47+_xlfn.FORECAST.ETS.CONFINT(A47,$B$2:$B$46,$A$2:$A$46,0.95,1,1)</f>
        <v>90.681612402372778</v>
      </c>
    </row>
    <row r="48" spans="1:5" x14ac:dyDescent="0.35">
      <c r="A48" s="1">
        <v>40590</v>
      </c>
      <c r="C48">
        <f>_xlfn.FORECAST.ETS(A48,$B$2:$B$46,$A$2:$A$46,1,1)</f>
        <v>61.525827765725516</v>
      </c>
      <c r="D48" s="14">
        <f>C48-_xlfn.FORECAST.ETS.CONFINT(A48,$B$2:$B$46,$A$2:$A$46,0.95,1,1)</f>
        <v>31.878109408718345</v>
      </c>
      <c r="E48" s="14">
        <f>C48+_xlfn.FORECAST.ETS.CONFINT(A48,$B$2:$B$46,$A$2:$A$46,0.95,1,1)</f>
        <v>91.173546122732688</v>
      </c>
    </row>
    <row r="49" spans="1:5" x14ac:dyDescent="0.35">
      <c r="A49" s="1">
        <v>40591</v>
      </c>
      <c r="C49">
        <f>_xlfn.FORECAST.ETS(A49,$B$2:$B$46,$A$2:$A$46,1,1)</f>
        <v>61.781521388426746</v>
      </c>
      <c r="D49" s="14">
        <f>C49-_xlfn.FORECAST.ETS.CONFINT(A49,$B$2:$B$46,$A$2:$A$46,0.95,1,1)</f>
        <v>31.895739851191895</v>
      </c>
      <c r="E49" s="14">
        <f>C49+_xlfn.FORECAST.ETS.CONFINT(A49,$B$2:$B$46,$A$2:$A$46,0.95,1,1)</f>
        <v>91.667302925661602</v>
      </c>
    </row>
    <row r="50" spans="1:5" x14ac:dyDescent="0.35">
      <c r="A50" s="1">
        <v>40592</v>
      </c>
      <c r="C50">
        <f>_xlfn.FORECAST.ETS(A50,$B$2:$B$46,$A$2:$A$46,1,1)</f>
        <v>62.037215011127984</v>
      </c>
      <c r="D50" s="14">
        <f>C50-_xlfn.FORECAST.ETS.CONFINT(A50,$B$2:$B$46,$A$2:$A$46,0.95,1,1)</f>
        <v>31.911561716718598</v>
      </c>
      <c r="E50" s="14">
        <f>C50+_xlfn.FORECAST.ETS.CONFINT(A50,$B$2:$B$46,$A$2:$A$46,0.95,1,1)</f>
        <v>92.162868305537373</v>
      </c>
    </row>
    <row r="51" spans="1:5" x14ac:dyDescent="0.35">
      <c r="A51" s="1">
        <v>40593</v>
      </c>
      <c r="C51">
        <f>_xlfn.FORECAST.ETS(A51,$B$2:$B$46,$A$2:$A$46,1,1)</f>
        <v>62.292908633829221</v>
      </c>
      <c r="D51" s="14">
        <f>C51-_xlfn.FORECAST.ETS.CONFINT(A51,$B$2:$B$46,$A$2:$A$46,0.95,1,1)</f>
        <v>31.925589377473688</v>
      </c>
      <c r="E51" s="14">
        <f>C51+_xlfn.FORECAST.ETS.CONFINT(A51,$B$2:$B$46,$A$2:$A$46,0.95,1,1)</f>
        <v>92.660227890184757</v>
      </c>
    </row>
    <row r="52" spans="1:5" x14ac:dyDescent="0.35">
      <c r="A52" s="1">
        <v>40594</v>
      </c>
      <c r="C52">
        <f>_xlfn.FORECAST.ETS(A52,$B$2:$B$46,$A$2:$A$46,1,1)</f>
        <v>62.548602256530458</v>
      </c>
      <c r="D52" s="14">
        <f>C52-_xlfn.FORECAST.ETS.CONFINT(A52,$B$2:$B$46,$A$2:$A$46,0.95,1,1)</f>
        <v>31.937837068955986</v>
      </c>
      <c r="E52" s="14">
        <f>C52+_xlfn.FORECAST.ETS.CONFINT(A52,$B$2:$B$46,$A$2:$A$46,0.95,1,1)</f>
        <v>93.15936744410493</v>
      </c>
    </row>
    <row r="53" spans="1:5" x14ac:dyDescent="0.35">
      <c r="A53" s="1">
        <v>40595</v>
      </c>
      <c r="C53">
        <f>_xlfn.FORECAST.ETS(A53,$B$2:$B$46,$A$2:$A$46,1,1)</f>
        <v>62.804295879231688</v>
      </c>
      <c r="D53" s="14">
        <f>C53-_xlfn.FORECAST.ETS.CONFINT(A53,$B$2:$B$46,$A$2:$A$46,0.95,1,1)</f>
        <v>31.948318887095059</v>
      </c>
      <c r="E53" s="14">
        <f>C53+_xlfn.FORECAST.ETS.CONFINT(A53,$B$2:$B$46,$A$2:$A$46,0.95,1,1)</f>
        <v>93.660272871368321</v>
      </c>
    </row>
    <row r="54" spans="1:5" x14ac:dyDescent="0.35">
      <c r="A54" s="1">
        <v>40596</v>
      </c>
      <c r="C54">
        <f>_xlfn.FORECAST.ETS(A54,$B$2:$B$46,$A$2:$A$46,1,1)</f>
        <v>63.059989501932925</v>
      </c>
      <c r="D54" s="14">
        <f>C54-_xlfn.FORECAST.ETS.CONFINT(A54,$B$2:$B$46,$A$2:$A$46,0.95,1,1)</f>
        <v>31.95704878567814</v>
      </c>
      <c r="E54" s="14">
        <f>C54+_xlfn.FORECAST.ETS.CONFINT(A54,$B$2:$B$46,$A$2:$A$46,0.95,1,1)</f>
        <v>94.162930218187711</v>
      </c>
    </row>
    <row r="55" spans="1:5" x14ac:dyDescent="0.35">
      <c r="A55" s="1">
        <v>40597</v>
      </c>
      <c r="C55">
        <f>_xlfn.FORECAST.ETS(A55,$B$2:$B$46,$A$2:$A$46,1,1)</f>
        <v>63.315683124634162</v>
      </c>
      <c r="D55" s="14">
        <f>C55-_xlfn.FORECAST.ETS.CONFINT(A55,$B$2:$B$46,$A$2:$A$46,0.95,1,1)</f>
        <v>31.964040574080091</v>
      </c>
      <c r="E55" s="14">
        <f>C55+_xlfn.FORECAST.ETS.CONFINT(A55,$B$2:$B$46,$A$2:$A$46,0.95,1,1)</f>
        <v>94.667325675188238</v>
      </c>
    </row>
    <row r="56" spans="1:5" x14ac:dyDescent="0.35">
      <c r="A56" s="1">
        <v>40598</v>
      </c>
      <c r="C56">
        <f>_xlfn.FORECAST.ETS(A56,$B$2:$B$46,$A$2:$A$46,1,1)</f>
        <v>63.5713767473354</v>
      </c>
      <c r="D56" s="14">
        <f>C56-_xlfn.FORECAST.ETS.CONFINT(A56,$B$2:$B$46,$A$2:$A$46,0.95,1,1)</f>
        <v>31.969307915280588</v>
      </c>
      <c r="E56" s="14">
        <f>C56+_xlfn.FORECAST.ETS.CONFINT(A56,$B$2:$B$46,$A$2:$A$46,0.95,1,1)</f>
        <v>95.173445579390204</v>
      </c>
    </row>
    <row r="57" spans="1:5" x14ac:dyDescent="0.35">
      <c r="A57" s="1">
        <v>40599</v>
      </c>
      <c r="C57">
        <f>_xlfn.FORECAST.ETS(A57,$B$2:$B$46,$A$2:$A$46,1,1)</f>
        <v>63.827070370036637</v>
      </c>
      <c r="D57" s="14">
        <f>C57-_xlfn.FORECAST.ETS.CONFINT(A57,$B$2:$B$46,$A$2:$A$46,0.95,1,1)</f>
        <v>31.972864324152855</v>
      </c>
      <c r="E57" s="14">
        <f>C57+_xlfn.FORECAST.ETS.CONFINT(A57,$B$2:$B$46,$A$2:$A$46,0.95,1,1)</f>
        <v>95.681276415920422</v>
      </c>
    </row>
    <row r="58" spans="1:5" x14ac:dyDescent="0.35">
      <c r="A58" s="1">
        <v>40600</v>
      </c>
      <c r="C58">
        <f>_xlfn.FORECAST.ETS(A58,$B$2:$B$46,$A$2:$A$46,1,1)</f>
        <v>64.082763992737867</v>
      </c>
      <c r="D58" s="14">
        <f>C58-_xlfn.FORECAST.ETS.CONFINT(A58,$B$2:$B$46,$A$2:$A$46,0.95,1,1)</f>
        <v>31.974723166009028</v>
      </c>
      <c r="E58" s="14">
        <f>C58+_xlfn.FORECAST.ETS.CONFINT(A58,$B$2:$B$46,$A$2:$A$46,0.95,1,1)</f>
        <v>96.190804819466706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0D05-8A70-4750-AC8E-DE81292830E6}">
  <dimension ref="A1:Z1221"/>
  <sheetViews>
    <sheetView topLeftCell="C1" workbookViewId="0">
      <selection activeCell="P1" activeCellId="1" sqref="B1:B1048576 P1:P1048576"/>
    </sheetView>
  </sheetViews>
  <sheetFormatPr defaultRowHeight="14.5" x14ac:dyDescent="0.35"/>
  <cols>
    <col min="1" max="1" width="11.26953125" bestFit="1" customWidth="1"/>
    <col min="2" max="2" width="11.08984375" style="1" bestFit="1" customWidth="1"/>
    <col min="3" max="3" width="11.26953125" bestFit="1" customWidth="1"/>
    <col min="4" max="4" width="6.90625" bestFit="1" customWidth="1"/>
    <col min="5" max="5" width="9.81640625" bestFit="1" customWidth="1"/>
    <col min="6" max="6" width="7.08984375" bestFit="1" customWidth="1"/>
    <col min="7" max="7" width="11.54296875" customWidth="1"/>
    <col min="8" max="8" width="12.7265625" customWidth="1"/>
    <col min="9" max="9" width="14.1796875" customWidth="1"/>
    <col min="10" max="10" width="9.7265625" style="14" customWidth="1"/>
    <col min="11" max="11" width="10.7265625" customWidth="1"/>
    <col min="12" max="12" width="9.1796875" customWidth="1"/>
    <col min="13" max="13" width="14.54296875" customWidth="1"/>
    <col min="14" max="14" width="10.90625" customWidth="1"/>
    <col min="15" max="15" width="13.7265625" customWidth="1"/>
    <col min="16" max="16" width="8.08984375" customWidth="1"/>
    <col min="17" max="17" width="22.453125" bestFit="1" customWidth="1"/>
    <col min="18" max="18" width="15.54296875" bestFit="1" customWidth="1"/>
    <col min="19" max="19" width="23.90625" bestFit="1" customWidth="1"/>
    <col min="20" max="20" width="20.90625" bestFit="1" customWidth="1"/>
    <col min="21" max="21" width="22.6328125" bestFit="1" customWidth="1"/>
    <col min="22" max="22" width="23.6328125" bestFit="1" customWidth="1"/>
    <col min="23" max="23" width="15.90625" bestFit="1" customWidth="1"/>
    <col min="24" max="24" width="10.453125" bestFit="1" customWidth="1"/>
    <col min="25" max="25" width="13.81640625" bestFit="1" customWidth="1"/>
  </cols>
  <sheetData>
    <row r="1" spans="1:26" x14ac:dyDescent="0.35">
      <c r="A1" s="5" t="s">
        <v>0</v>
      </c>
      <c r="B1" s="10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18</v>
      </c>
      <c r="S1" s="5" t="s">
        <v>17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20" t="s">
        <v>36</v>
      </c>
    </row>
    <row r="2" spans="1:26" x14ac:dyDescent="0.35">
      <c r="A2" s="6">
        <v>1</v>
      </c>
      <c r="B2" s="7">
        <v>40544</v>
      </c>
      <c r="C2" s="6">
        <v>1</v>
      </c>
      <c r="D2" s="6">
        <v>0</v>
      </c>
      <c r="E2" s="6">
        <v>1</v>
      </c>
      <c r="F2" s="6">
        <v>0</v>
      </c>
      <c r="G2" s="6" t="b">
        <v>0</v>
      </c>
      <c r="H2" s="6">
        <v>6</v>
      </c>
      <c r="I2" s="6">
        <v>1</v>
      </c>
      <c r="J2" s="12">
        <v>0.24</v>
      </c>
      <c r="K2" s="6">
        <v>0.28789999999999999</v>
      </c>
      <c r="L2" s="6">
        <v>0.81</v>
      </c>
      <c r="M2" s="6">
        <v>0</v>
      </c>
      <c r="N2" s="6">
        <v>3</v>
      </c>
      <c r="O2" s="6">
        <v>13</v>
      </c>
      <c r="P2" s="6">
        <v>16</v>
      </c>
      <c r="Q2" s="15" t="str">
        <f>IF(H2=6,"Weekend",IF(H2=0,"Weekend","Weekday"))</f>
        <v>Weekend</v>
      </c>
      <c r="R2" s="15" t="str">
        <f>IF(F2&lt;6,"Late Night",
   IF(F2&lt;12,"Morning",
   IF(F2&lt;17,"Afternoon",
   IF(B2&lt;21,"Evening","Night"))))</f>
        <v>Late Night</v>
      </c>
      <c r="S2" s="15" t="str">
        <f>IF(J2&lt;=0.1,"Cold",IF(J2&lt;=0.2,"Mild","Hot"))</f>
        <v>Hot</v>
      </c>
      <c r="T2" s="15" t="str">
        <f>IF(L2&lt;=0.35,"Dry",IF(L2&lt;=0.85,"Comfortable","Humid"))</f>
        <v>Comfortable</v>
      </c>
      <c r="U2" s="15" t="str">
        <f>IF(I2=1,"Clear",IF(I2=2,"Mist/Cloudy",IF(I2=3,"Light Rain","Heavy Rain/Snow")))</f>
        <v>Clear</v>
      </c>
      <c r="V2" s="15" t="str">
        <f>IF(AND(F2&gt;=7,F2&lt;=9),"AM Peak", IF(AND(F2&gt;=17,F2&lt;=19),"PM Peak","Off Peak"))</f>
        <v>Off Peak</v>
      </c>
      <c r="W2" s="15" t="str">
        <f>IF(E2=1,"Jan","Feb")</f>
        <v>Jan</v>
      </c>
      <c r="X2" s="15" t="str">
        <f>TEXT(B2,"yyyy-mmm")</f>
        <v>2011-Jan</v>
      </c>
      <c r="Y2" s="15" t="str">
        <f>IF(P2&gt;=58.34,"High Demand","Low Demand")</f>
        <v>Low Demand</v>
      </c>
      <c r="Z2" t="str">
        <f>CHOOSE(H2+1,"Sunday","Monday","Tuesday","Wednesday","Thursday","Friday","Saturday")</f>
        <v>Saturday</v>
      </c>
    </row>
    <row r="3" spans="1:26" x14ac:dyDescent="0.35">
      <c r="A3" s="8">
        <v>2</v>
      </c>
      <c r="B3" s="9">
        <v>40544</v>
      </c>
      <c r="C3" s="8">
        <v>1</v>
      </c>
      <c r="D3" s="8">
        <v>0</v>
      </c>
      <c r="E3" s="8">
        <v>1</v>
      </c>
      <c r="F3" s="8">
        <v>1</v>
      </c>
      <c r="G3" s="8" t="b">
        <v>0</v>
      </c>
      <c r="H3" s="8">
        <v>6</v>
      </c>
      <c r="I3" s="8">
        <v>1</v>
      </c>
      <c r="J3" s="13">
        <v>0.22</v>
      </c>
      <c r="K3" s="8">
        <v>0.2727</v>
      </c>
      <c r="L3" s="8">
        <v>0.8</v>
      </c>
      <c r="M3" s="8">
        <v>0</v>
      </c>
      <c r="N3" s="8">
        <v>8</v>
      </c>
      <c r="O3" s="8">
        <v>32</v>
      </c>
      <c r="P3" s="8">
        <v>40</v>
      </c>
      <c r="Q3" s="15" t="str">
        <f t="shared" ref="Q3:Q66" si="0">IF(H3=6,"Weekend",IF(H3=0,"Weekend","Weekday"))</f>
        <v>Weekend</v>
      </c>
      <c r="R3" s="15" t="str">
        <f t="shared" ref="R3:R66" si="1">IF(F3&lt;6,"Late Night",
   IF(F3&lt;12,"Morning",
   IF(F3&lt;17,"Afternoon",
   IF(B3&lt;21,"Evening","Night"))))</f>
        <v>Late Night</v>
      </c>
      <c r="S3" s="15" t="str">
        <f t="shared" ref="S3:S66" si="2">IF(J3&lt;=0.1,"Cold",IF(J3&lt;=0.2,"Mild","Hot"))</f>
        <v>Hot</v>
      </c>
      <c r="T3" s="15" t="str">
        <f t="shared" ref="T3:T66" si="3">IF(L3&lt;=0.35,"Dry",IF(L3&lt;=0.85,"Comfortable","Humid"))</f>
        <v>Comfortable</v>
      </c>
      <c r="U3" s="15" t="str">
        <f t="shared" ref="U3:U66" si="4">IF(I3=1,"Clear",IF(I3=2,"Mist/Cloudy",IF(I3=3,"Light Rain","Heavy Rain/Snow")))</f>
        <v>Clear</v>
      </c>
      <c r="V3" s="15" t="str">
        <f t="shared" ref="V3:V66" si="5">IF(AND(F3&gt;=7,F3&lt;=9),"AM Peak", IF(AND(F3&gt;=17,F3&lt;=19),"PM Peak","Off Peak"))</f>
        <v>Off Peak</v>
      </c>
      <c r="W3" s="15" t="str">
        <f t="shared" ref="W3:W66" si="6">IF(E3=1,"Jan","Feb")</f>
        <v>Jan</v>
      </c>
      <c r="X3" s="15" t="str">
        <f t="shared" ref="X3:X66" si="7">TEXT(B3,"yyyy-mmm")</f>
        <v>2011-Jan</v>
      </c>
      <c r="Y3" s="15" t="str">
        <f t="shared" ref="Y3:Y66" si="8">IF(P3&gt;=58.34,"High Demand","Low Demand")</f>
        <v>Low Demand</v>
      </c>
      <c r="Z3" t="str">
        <f t="shared" ref="Z3:Z66" si="9">CHOOSE(H3+1,"Sunday","Monday","Tuesday","Wednesday","Thursday","Friday","Saturday")</f>
        <v>Saturday</v>
      </c>
    </row>
    <row r="4" spans="1:26" x14ac:dyDescent="0.35">
      <c r="A4" s="6">
        <v>3</v>
      </c>
      <c r="B4" s="7">
        <v>40544</v>
      </c>
      <c r="C4" s="6">
        <v>1</v>
      </c>
      <c r="D4" s="6">
        <v>0</v>
      </c>
      <c r="E4" s="6">
        <v>1</v>
      </c>
      <c r="F4" s="6">
        <v>2</v>
      </c>
      <c r="G4" s="6" t="b">
        <v>0</v>
      </c>
      <c r="H4" s="6">
        <v>6</v>
      </c>
      <c r="I4" s="6">
        <v>1</v>
      </c>
      <c r="J4" s="12">
        <v>0.22</v>
      </c>
      <c r="K4" s="6">
        <v>0.2727</v>
      </c>
      <c r="L4" s="6">
        <v>0.8</v>
      </c>
      <c r="M4" s="6">
        <v>0</v>
      </c>
      <c r="N4" s="6">
        <v>5</v>
      </c>
      <c r="O4" s="6">
        <v>27</v>
      </c>
      <c r="P4" s="6">
        <v>32</v>
      </c>
      <c r="Q4" s="15" t="str">
        <f t="shared" si="0"/>
        <v>Weekend</v>
      </c>
      <c r="R4" s="15" t="str">
        <f t="shared" si="1"/>
        <v>Late Night</v>
      </c>
      <c r="S4" s="15" t="str">
        <f t="shared" si="2"/>
        <v>Hot</v>
      </c>
      <c r="T4" s="15" t="str">
        <f t="shared" si="3"/>
        <v>Comfortable</v>
      </c>
      <c r="U4" s="15" t="str">
        <f t="shared" si="4"/>
        <v>Clear</v>
      </c>
      <c r="V4" s="15" t="str">
        <f t="shared" si="5"/>
        <v>Off Peak</v>
      </c>
      <c r="W4" s="15" t="str">
        <f t="shared" si="6"/>
        <v>Jan</v>
      </c>
      <c r="X4" s="15" t="str">
        <f t="shared" si="7"/>
        <v>2011-Jan</v>
      </c>
      <c r="Y4" s="15" t="str">
        <f t="shared" si="8"/>
        <v>Low Demand</v>
      </c>
      <c r="Z4" t="str">
        <f t="shared" si="9"/>
        <v>Saturday</v>
      </c>
    </row>
    <row r="5" spans="1:26" x14ac:dyDescent="0.35">
      <c r="A5" s="8">
        <v>4</v>
      </c>
      <c r="B5" s="9">
        <v>40544</v>
      </c>
      <c r="C5" s="8">
        <v>1</v>
      </c>
      <c r="D5" s="8">
        <v>0</v>
      </c>
      <c r="E5" s="8">
        <v>1</v>
      </c>
      <c r="F5" s="8">
        <v>3</v>
      </c>
      <c r="G5" s="8" t="b">
        <v>0</v>
      </c>
      <c r="H5" s="8">
        <v>6</v>
      </c>
      <c r="I5" s="8">
        <v>1</v>
      </c>
      <c r="J5" s="13">
        <v>0.24</v>
      </c>
      <c r="K5" s="8">
        <v>0.28789999999999999</v>
      </c>
      <c r="L5" s="8">
        <v>0.75</v>
      </c>
      <c r="M5" s="8">
        <v>0</v>
      </c>
      <c r="N5" s="8">
        <v>3</v>
      </c>
      <c r="O5" s="8">
        <v>10</v>
      </c>
      <c r="P5" s="8">
        <v>13</v>
      </c>
      <c r="Q5" s="15" t="str">
        <f t="shared" si="0"/>
        <v>Weekend</v>
      </c>
      <c r="R5" s="15" t="str">
        <f t="shared" si="1"/>
        <v>Late Night</v>
      </c>
      <c r="S5" s="15" t="str">
        <f t="shared" si="2"/>
        <v>Hot</v>
      </c>
      <c r="T5" s="15" t="str">
        <f t="shared" si="3"/>
        <v>Comfortable</v>
      </c>
      <c r="U5" s="15" t="str">
        <f t="shared" si="4"/>
        <v>Clear</v>
      </c>
      <c r="V5" s="15" t="str">
        <f t="shared" si="5"/>
        <v>Off Peak</v>
      </c>
      <c r="W5" s="15" t="str">
        <f t="shared" si="6"/>
        <v>Jan</v>
      </c>
      <c r="X5" s="15" t="str">
        <f t="shared" si="7"/>
        <v>2011-Jan</v>
      </c>
      <c r="Y5" s="15" t="str">
        <f t="shared" si="8"/>
        <v>Low Demand</v>
      </c>
      <c r="Z5" t="str">
        <f t="shared" si="9"/>
        <v>Saturday</v>
      </c>
    </row>
    <row r="6" spans="1:26" x14ac:dyDescent="0.35">
      <c r="A6" s="6">
        <v>5</v>
      </c>
      <c r="B6" s="7">
        <v>40544</v>
      </c>
      <c r="C6" s="6">
        <v>1</v>
      </c>
      <c r="D6" s="6">
        <v>0</v>
      </c>
      <c r="E6" s="6">
        <v>1</v>
      </c>
      <c r="F6" s="6">
        <v>4</v>
      </c>
      <c r="G6" s="6" t="b">
        <v>0</v>
      </c>
      <c r="H6" s="6">
        <v>6</v>
      </c>
      <c r="I6" s="6">
        <v>1</v>
      </c>
      <c r="J6" s="12">
        <v>0.24</v>
      </c>
      <c r="K6" s="6">
        <v>0.28789999999999999</v>
      </c>
      <c r="L6" s="6">
        <v>0.75</v>
      </c>
      <c r="M6" s="6">
        <v>0</v>
      </c>
      <c r="N6" s="6">
        <v>0</v>
      </c>
      <c r="O6" s="6">
        <v>1</v>
      </c>
      <c r="P6" s="6">
        <v>1</v>
      </c>
      <c r="Q6" s="15" t="str">
        <f t="shared" si="0"/>
        <v>Weekend</v>
      </c>
      <c r="R6" s="15" t="str">
        <f t="shared" si="1"/>
        <v>Late Night</v>
      </c>
      <c r="S6" s="15" t="str">
        <f t="shared" si="2"/>
        <v>Hot</v>
      </c>
      <c r="T6" s="15" t="str">
        <f t="shared" si="3"/>
        <v>Comfortable</v>
      </c>
      <c r="U6" s="15" t="str">
        <f t="shared" si="4"/>
        <v>Clear</v>
      </c>
      <c r="V6" s="15" t="str">
        <f t="shared" si="5"/>
        <v>Off Peak</v>
      </c>
      <c r="W6" s="15" t="str">
        <f t="shared" si="6"/>
        <v>Jan</v>
      </c>
      <c r="X6" s="15" t="str">
        <f t="shared" si="7"/>
        <v>2011-Jan</v>
      </c>
      <c r="Y6" s="15" t="str">
        <f t="shared" si="8"/>
        <v>Low Demand</v>
      </c>
      <c r="Z6" t="str">
        <f t="shared" si="9"/>
        <v>Saturday</v>
      </c>
    </row>
    <row r="7" spans="1:26" x14ac:dyDescent="0.35">
      <c r="A7" s="8">
        <v>6</v>
      </c>
      <c r="B7" s="9">
        <v>40544</v>
      </c>
      <c r="C7" s="8">
        <v>1</v>
      </c>
      <c r="D7" s="8">
        <v>0</v>
      </c>
      <c r="E7" s="8">
        <v>1</v>
      </c>
      <c r="F7" s="8">
        <v>5</v>
      </c>
      <c r="G7" s="8" t="b">
        <v>0</v>
      </c>
      <c r="H7" s="8">
        <v>6</v>
      </c>
      <c r="I7" s="8">
        <v>2</v>
      </c>
      <c r="J7" s="13">
        <v>0.24</v>
      </c>
      <c r="K7" s="8">
        <v>0.2576</v>
      </c>
      <c r="L7" s="8">
        <v>0.75</v>
      </c>
      <c r="M7" s="8">
        <v>8.9599999999999999E-2</v>
      </c>
      <c r="N7" s="8">
        <v>0</v>
      </c>
      <c r="O7" s="8">
        <v>1</v>
      </c>
      <c r="P7" s="8">
        <v>1</v>
      </c>
      <c r="Q7" s="15" t="str">
        <f t="shared" si="0"/>
        <v>Weekend</v>
      </c>
      <c r="R7" s="15" t="str">
        <f t="shared" si="1"/>
        <v>Late Night</v>
      </c>
      <c r="S7" s="15" t="str">
        <f t="shared" si="2"/>
        <v>Hot</v>
      </c>
      <c r="T7" s="15" t="str">
        <f t="shared" si="3"/>
        <v>Comfortable</v>
      </c>
      <c r="U7" s="15" t="str">
        <f t="shared" si="4"/>
        <v>Mist/Cloudy</v>
      </c>
      <c r="V7" s="15" t="str">
        <f t="shared" si="5"/>
        <v>Off Peak</v>
      </c>
      <c r="W7" s="15" t="str">
        <f t="shared" si="6"/>
        <v>Jan</v>
      </c>
      <c r="X7" s="15" t="str">
        <f t="shared" si="7"/>
        <v>2011-Jan</v>
      </c>
      <c r="Y7" s="15" t="str">
        <f t="shared" si="8"/>
        <v>Low Demand</v>
      </c>
      <c r="Z7" t="str">
        <f t="shared" si="9"/>
        <v>Saturday</v>
      </c>
    </row>
    <row r="8" spans="1:26" x14ac:dyDescent="0.35">
      <c r="A8" s="6">
        <v>7</v>
      </c>
      <c r="B8" s="7">
        <v>40544</v>
      </c>
      <c r="C8" s="6">
        <v>1</v>
      </c>
      <c r="D8" s="6">
        <v>0</v>
      </c>
      <c r="E8" s="6">
        <v>1</v>
      </c>
      <c r="F8" s="6">
        <v>6</v>
      </c>
      <c r="G8" s="6" t="b">
        <v>0</v>
      </c>
      <c r="H8" s="6">
        <v>6</v>
      </c>
      <c r="I8" s="6">
        <v>1</v>
      </c>
      <c r="J8" s="12">
        <v>0.22</v>
      </c>
      <c r="K8" s="6">
        <v>0.2727</v>
      </c>
      <c r="L8" s="6">
        <v>0.8</v>
      </c>
      <c r="M8" s="6">
        <v>0</v>
      </c>
      <c r="N8" s="6">
        <v>2</v>
      </c>
      <c r="O8" s="6">
        <v>0</v>
      </c>
      <c r="P8" s="6">
        <v>2</v>
      </c>
      <c r="Q8" s="15" t="str">
        <f t="shared" si="0"/>
        <v>Weekend</v>
      </c>
      <c r="R8" s="15" t="str">
        <f t="shared" si="1"/>
        <v>Morning</v>
      </c>
      <c r="S8" s="15" t="str">
        <f t="shared" si="2"/>
        <v>Hot</v>
      </c>
      <c r="T8" s="15" t="str">
        <f t="shared" si="3"/>
        <v>Comfortable</v>
      </c>
      <c r="U8" s="15" t="str">
        <f t="shared" si="4"/>
        <v>Clear</v>
      </c>
      <c r="V8" s="15" t="str">
        <f t="shared" si="5"/>
        <v>Off Peak</v>
      </c>
      <c r="W8" s="15" t="str">
        <f t="shared" si="6"/>
        <v>Jan</v>
      </c>
      <c r="X8" s="15" t="str">
        <f t="shared" si="7"/>
        <v>2011-Jan</v>
      </c>
      <c r="Y8" s="15" t="str">
        <f t="shared" si="8"/>
        <v>Low Demand</v>
      </c>
      <c r="Z8" t="str">
        <f t="shared" si="9"/>
        <v>Saturday</v>
      </c>
    </row>
    <row r="9" spans="1:26" x14ac:dyDescent="0.35">
      <c r="A9" s="8">
        <v>8</v>
      </c>
      <c r="B9" s="9">
        <v>40544</v>
      </c>
      <c r="C9" s="8">
        <v>1</v>
      </c>
      <c r="D9" s="8">
        <v>0</v>
      </c>
      <c r="E9" s="8">
        <v>1</v>
      </c>
      <c r="F9" s="8">
        <v>7</v>
      </c>
      <c r="G9" s="8" t="b">
        <v>0</v>
      </c>
      <c r="H9" s="8">
        <v>6</v>
      </c>
      <c r="I9" s="8">
        <v>1</v>
      </c>
      <c r="J9" s="13">
        <v>0.2</v>
      </c>
      <c r="K9" s="8">
        <v>0.2576</v>
      </c>
      <c r="L9" s="8">
        <v>0.86</v>
      </c>
      <c r="M9" s="8">
        <v>0</v>
      </c>
      <c r="N9" s="8">
        <v>1</v>
      </c>
      <c r="O9" s="8">
        <v>2</v>
      </c>
      <c r="P9" s="8">
        <v>3</v>
      </c>
      <c r="Q9" s="15" t="str">
        <f t="shared" si="0"/>
        <v>Weekend</v>
      </c>
      <c r="R9" s="15" t="str">
        <f t="shared" si="1"/>
        <v>Morning</v>
      </c>
      <c r="S9" s="15" t="str">
        <f t="shared" si="2"/>
        <v>Mild</v>
      </c>
      <c r="T9" s="15" t="str">
        <f t="shared" si="3"/>
        <v>Humid</v>
      </c>
      <c r="U9" s="15" t="str">
        <f t="shared" si="4"/>
        <v>Clear</v>
      </c>
      <c r="V9" s="15" t="str">
        <f t="shared" si="5"/>
        <v>AM Peak</v>
      </c>
      <c r="W9" s="15" t="str">
        <f t="shared" si="6"/>
        <v>Jan</v>
      </c>
      <c r="X9" s="15" t="str">
        <f t="shared" si="7"/>
        <v>2011-Jan</v>
      </c>
      <c r="Y9" s="15" t="str">
        <f t="shared" si="8"/>
        <v>Low Demand</v>
      </c>
      <c r="Z9" t="str">
        <f t="shared" si="9"/>
        <v>Saturday</v>
      </c>
    </row>
    <row r="10" spans="1:26" x14ac:dyDescent="0.35">
      <c r="A10" s="6">
        <v>9</v>
      </c>
      <c r="B10" s="7">
        <v>40544</v>
      </c>
      <c r="C10" s="6">
        <v>1</v>
      </c>
      <c r="D10" s="6">
        <v>0</v>
      </c>
      <c r="E10" s="6">
        <v>1</v>
      </c>
      <c r="F10" s="6">
        <v>8</v>
      </c>
      <c r="G10" s="6" t="b">
        <v>0</v>
      </c>
      <c r="H10" s="6">
        <v>6</v>
      </c>
      <c r="I10" s="6">
        <v>1</v>
      </c>
      <c r="J10" s="12">
        <v>0.24</v>
      </c>
      <c r="K10" s="6">
        <v>0</v>
      </c>
      <c r="L10" s="6">
        <v>0.75</v>
      </c>
      <c r="M10" s="6">
        <v>0</v>
      </c>
      <c r="N10" s="6">
        <v>1</v>
      </c>
      <c r="O10" s="6">
        <v>7</v>
      </c>
      <c r="P10" s="6">
        <v>8</v>
      </c>
      <c r="Q10" s="15" t="str">
        <f>IF(H10=6,"Weekend",IF(H10=0,"Weekend","Weekday"))</f>
        <v>Weekend</v>
      </c>
      <c r="R10" s="15" t="str">
        <f>IF(F10&lt;6,"Late Night",
   IF(F10&lt;12,"Morning",
   IF(F10&lt;17,"Afternoon",
   IF(B10&lt;21,"Evening","Night"))))</f>
        <v>Morning</v>
      </c>
      <c r="S10" s="15" t="str">
        <f>IF(J10&lt;=0.1,"Cold",IF(J10&lt;=0.2,"Mild","Hot"))</f>
        <v>Hot</v>
      </c>
      <c r="T10" s="15" t="str">
        <f t="shared" si="3"/>
        <v>Comfortable</v>
      </c>
      <c r="U10" s="15" t="str">
        <f>IF(I10=1,"Clear",IF(I10=2,"Mist/Cloudy",IF(I10=3,"Light Rain","Heavy Rain/Snow")))</f>
        <v>Clear</v>
      </c>
      <c r="V10" s="15" t="str">
        <f t="shared" si="5"/>
        <v>AM Peak</v>
      </c>
      <c r="W10" s="15" t="str">
        <f t="shared" si="6"/>
        <v>Jan</v>
      </c>
      <c r="X10" s="15" t="str">
        <f t="shared" si="7"/>
        <v>2011-Jan</v>
      </c>
      <c r="Y10" s="15" t="str">
        <f t="shared" si="8"/>
        <v>Low Demand</v>
      </c>
      <c r="Z10" t="str">
        <f t="shared" si="9"/>
        <v>Saturday</v>
      </c>
    </row>
    <row r="11" spans="1:26" x14ac:dyDescent="0.35">
      <c r="A11" s="8">
        <v>10</v>
      </c>
      <c r="B11" s="9">
        <v>40544</v>
      </c>
      <c r="C11" s="8">
        <v>1</v>
      </c>
      <c r="D11" s="8">
        <v>0</v>
      </c>
      <c r="E11" s="8">
        <v>1</v>
      </c>
      <c r="F11" s="8">
        <v>9</v>
      </c>
      <c r="G11" s="8" t="b">
        <v>0</v>
      </c>
      <c r="H11" s="8">
        <v>6</v>
      </c>
      <c r="I11" s="8">
        <v>1</v>
      </c>
      <c r="J11" s="13">
        <v>0.32</v>
      </c>
      <c r="K11" s="8">
        <v>0.34849999999999998</v>
      </c>
      <c r="L11" s="8">
        <v>0.76</v>
      </c>
      <c r="M11" s="8">
        <v>0</v>
      </c>
      <c r="N11" s="8">
        <v>8</v>
      </c>
      <c r="O11" s="8">
        <v>6</v>
      </c>
      <c r="P11" s="8">
        <v>14</v>
      </c>
      <c r="Q11" s="15" t="str">
        <f t="shared" si="0"/>
        <v>Weekend</v>
      </c>
      <c r="R11" s="15" t="str">
        <f t="shared" si="1"/>
        <v>Morning</v>
      </c>
      <c r="S11" s="15" t="str">
        <f t="shared" si="2"/>
        <v>Hot</v>
      </c>
      <c r="T11" s="15" t="str">
        <f t="shared" si="3"/>
        <v>Comfortable</v>
      </c>
      <c r="U11" s="15" t="str">
        <f t="shared" si="4"/>
        <v>Clear</v>
      </c>
      <c r="V11" s="15" t="str">
        <f t="shared" si="5"/>
        <v>AM Peak</v>
      </c>
      <c r="W11" s="15" t="str">
        <f t="shared" si="6"/>
        <v>Jan</v>
      </c>
      <c r="X11" s="15" t="str">
        <f t="shared" si="7"/>
        <v>2011-Jan</v>
      </c>
      <c r="Y11" s="15" t="str">
        <f t="shared" si="8"/>
        <v>Low Demand</v>
      </c>
      <c r="Z11" t="str">
        <f t="shared" si="9"/>
        <v>Saturday</v>
      </c>
    </row>
    <row r="12" spans="1:26" x14ac:dyDescent="0.35">
      <c r="A12" s="6">
        <v>11</v>
      </c>
      <c r="B12" s="7">
        <v>40544</v>
      </c>
      <c r="C12" s="6">
        <v>1</v>
      </c>
      <c r="D12" s="6">
        <v>0</v>
      </c>
      <c r="E12" s="6">
        <v>1</v>
      </c>
      <c r="F12" s="6">
        <v>10</v>
      </c>
      <c r="G12" s="6" t="b">
        <v>0</v>
      </c>
      <c r="H12" s="6">
        <v>6</v>
      </c>
      <c r="I12" s="6">
        <v>1</v>
      </c>
      <c r="J12" s="12">
        <v>0.38</v>
      </c>
      <c r="K12" s="6">
        <v>0.39389999999999997</v>
      </c>
      <c r="L12" s="6">
        <v>0.76</v>
      </c>
      <c r="M12" s="6">
        <v>0.25369999999999998</v>
      </c>
      <c r="N12" s="6">
        <v>12</v>
      </c>
      <c r="O12" s="6">
        <v>24</v>
      </c>
      <c r="P12" s="6">
        <v>36</v>
      </c>
      <c r="Q12" s="15" t="str">
        <f t="shared" si="0"/>
        <v>Weekend</v>
      </c>
      <c r="R12" s="15" t="str">
        <f t="shared" si="1"/>
        <v>Morning</v>
      </c>
      <c r="S12" s="15" t="str">
        <f t="shared" si="2"/>
        <v>Hot</v>
      </c>
      <c r="T12" s="15" t="str">
        <f t="shared" si="3"/>
        <v>Comfortable</v>
      </c>
      <c r="U12" s="15" t="str">
        <f t="shared" si="4"/>
        <v>Clear</v>
      </c>
      <c r="V12" s="15" t="str">
        <f t="shared" si="5"/>
        <v>Off Peak</v>
      </c>
      <c r="W12" s="15" t="str">
        <f t="shared" si="6"/>
        <v>Jan</v>
      </c>
      <c r="X12" s="15" t="str">
        <f t="shared" si="7"/>
        <v>2011-Jan</v>
      </c>
      <c r="Y12" s="15" t="str">
        <f t="shared" si="8"/>
        <v>Low Demand</v>
      </c>
      <c r="Z12" t="str">
        <f t="shared" si="9"/>
        <v>Saturday</v>
      </c>
    </row>
    <row r="13" spans="1:26" x14ac:dyDescent="0.35">
      <c r="A13" s="8">
        <v>12</v>
      </c>
      <c r="B13" s="9">
        <v>40544</v>
      </c>
      <c r="C13" s="8">
        <v>1</v>
      </c>
      <c r="D13" s="8">
        <v>0</v>
      </c>
      <c r="E13" s="8">
        <v>1</v>
      </c>
      <c r="F13" s="8">
        <v>11</v>
      </c>
      <c r="G13" s="8" t="b">
        <v>0</v>
      </c>
      <c r="H13" s="8">
        <v>6</v>
      </c>
      <c r="I13" s="8">
        <v>1</v>
      </c>
      <c r="J13" s="13">
        <v>0.36</v>
      </c>
      <c r="K13" s="8">
        <v>0.33329999999999999</v>
      </c>
      <c r="L13" s="8">
        <v>0.81</v>
      </c>
      <c r="M13" s="8">
        <v>0.28360000000000002</v>
      </c>
      <c r="N13" s="8">
        <v>26</v>
      </c>
      <c r="O13" s="8">
        <v>30</v>
      </c>
      <c r="P13" s="8">
        <v>56</v>
      </c>
      <c r="Q13" s="15" t="str">
        <f t="shared" si="0"/>
        <v>Weekend</v>
      </c>
      <c r="R13" s="15" t="str">
        <f t="shared" si="1"/>
        <v>Morning</v>
      </c>
      <c r="S13" s="15" t="str">
        <f t="shared" si="2"/>
        <v>Hot</v>
      </c>
      <c r="T13" s="15" t="str">
        <f t="shared" si="3"/>
        <v>Comfortable</v>
      </c>
      <c r="U13" s="15" t="str">
        <f t="shared" si="4"/>
        <v>Clear</v>
      </c>
      <c r="V13" s="15" t="str">
        <f t="shared" si="5"/>
        <v>Off Peak</v>
      </c>
      <c r="W13" s="15" t="str">
        <f t="shared" si="6"/>
        <v>Jan</v>
      </c>
      <c r="X13" s="15" t="str">
        <f t="shared" si="7"/>
        <v>2011-Jan</v>
      </c>
      <c r="Y13" s="15" t="str">
        <f t="shared" si="8"/>
        <v>Low Demand</v>
      </c>
      <c r="Z13" t="str">
        <f t="shared" si="9"/>
        <v>Saturday</v>
      </c>
    </row>
    <row r="14" spans="1:26" x14ac:dyDescent="0.35">
      <c r="A14" s="6">
        <v>13</v>
      </c>
      <c r="B14" s="7">
        <v>40544</v>
      </c>
      <c r="C14" s="6">
        <v>1</v>
      </c>
      <c r="D14" s="6">
        <v>0</v>
      </c>
      <c r="E14" s="6">
        <v>1</v>
      </c>
      <c r="F14" s="6">
        <v>12</v>
      </c>
      <c r="G14" s="6" t="b">
        <v>0</v>
      </c>
      <c r="H14" s="6">
        <v>6</v>
      </c>
      <c r="I14" s="6">
        <v>1</v>
      </c>
      <c r="J14" s="12">
        <v>0.42</v>
      </c>
      <c r="K14" s="6">
        <v>0.42420000000000002</v>
      </c>
      <c r="L14" s="6">
        <v>0.77</v>
      </c>
      <c r="M14" s="6">
        <v>0.28360000000000002</v>
      </c>
      <c r="N14" s="6">
        <v>29</v>
      </c>
      <c r="O14" s="6">
        <v>55</v>
      </c>
      <c r="P14" s="6">
        <v>84</v>
      </c>
      <c r="Q14" s="15" t="str">
        <f t="shared" si="0"/>
        <v>Weekend</v>
      </c>
      <c r="R14" s="15" t="str">
        <f t="shared" si="1"/>
        <v>Afternoon</v>
      </c>
      <c r="S14" s="15" t="str">
        <f t="shared" si="2"/>
        <v>Hot</v>
      </c>
      <c r="T14" s="15" t="str">
        <f t="shared" si="3"/>
        <v>Comfortable</v>
      </c>
      <c r="U14" s="15" t="str">
        <f t="shared" si="4"/>
        <v>Clear</v>
      </c>
      <c r="V14" s="15" t="str">
        <f t="shared" si="5"/>
        <v>Off Peak</v>
      </c>
      <c r="W14" s="15" t="str">
        <f t="shared" si="6"/>
        <v>Jan</v>
      </c>
      <c r="X14" s="15" t="str">
        <f t="shared" si="7"/>
        <v>2011-Jan</v>
      </c>
      <c r="Y14" s="15" t="str">
        <f t="shared" si="8"/>
        <v>High Demand</v>
      </c>
      <c r="Z14" t="str">
        <f t="shared" si="9"/>
        <v>Saturday</v>
      </c>
    </row>
    <row r="15" spans="1:26" x14ac:dyDescent="0.35">
      <c r="A15" s="8">
        <v>14</v>
      </c>
      <c r="B15" s="9">
        <v>40544</v>
      </c>
      <c r="C15" s="8">
        <v>1</v>
      </c>
      <c r="D15" s="8">
        <v>0</v>
      </c>
      <c r="E15" s="8">
        <v>1</v>
      </c>
      <c r="F15" s="8">
        <v>13</v>
      </c>
      <c r="G15" s="8" t="b">
        <v>0</v>
      </c>
      <c r="H15" s="8">
        <v>6</v>
      </c>
      <c r="I15" s="8">
        <v>2</v>
      </c>
      <c r="J15" s="13">
        <v>0.46</v>
      </c>
      <c r="K15" s="8">
        <v>0.45450000000000002</v>
      </c>
      <c r="L15" s="8">
        <v>0.72</v>
      </c>
      <c r="M15" s="8">
        <v>0.29849999999999999</v>
      </c>
      <c r="N15" s="8">
        <v>47</v>
      </c>
      <c r="O15" s="8">
        <v>47</v>
      </c>
      <c r="P15" s="8">
        <v>94</v>
      </c>
      <c r="Q15" s="15" t="str">
        <f t="shared" si="0"/>
        <v>Weekend</v>
      </c>
      <c r="R15" s="15" t="str">
        <f t="shared" si="1"/>
        <v>Afternoon</v>
      </c>
      <c r="S15" s="15" t="str">
        <f t="shared" si="2"/>
        <v>Hot</v>
      </c>
      <c r="T15" s="15" t="str">
        <f t="shared" si="3"/>
        <v>Comfortable</v>
      </c>
      <c r="U15" s="15" t="str">
        <f t="shared" si="4"/>
        <v>Mist/Cloudy</v>
      </c>
      <c r="V15" s="15" t="str">
        <f t="shared" si="5"/>
        <v>Off Peak</v>
      </c>
      <c r="W15" s="15" t="str">
        <f t="shared" si="6"/>
        <v>Jan</v>
      </c>
      <c r="X15" s="15" t="str">
        <f t="shared" si="7"/>
        <v>2011-Jan</v>
      </c>
      <c r="Y15" s="15" t="str">
        <f t="shared" si="8"/>
        <v>High Demand</v>
      </c>
      <c r="Z15" t="str">
        <f t="shared" si="9"/>
        <v>Saturday</v>
      </c>
    </row>
    <row r="16" spans="1:26" x14ac:dyDescent="0.35">
      <c r="A16" s="6">
        <v>15</v>
      </c>
      <c r="B16" s="7">
        <v>40544</v>
      </c>
      <c r="C16" s="6">
        <v>1</v>
      </c>
      <c r="D16" s="6">
        <v>0</v>
      </c>
      <c r="E16" s="6">
        <v>1</v>
      </c>
      <c r="F16" s="6">
        <v>14</v>
      </c>
      <c r="G16" s="6" t="b">
        <v>0</v>
      </c>
      <c r="H16" s="6">
        <v>6</v>
      </c>
      <c r="I16" s="6">
        <v>2</v>
      </c>
      <c r="J16" s="12">
        <v>0.46</v>
      </c>
      <c r="K16" s="6">
        <v>0.45450000000000002</v>
      </c>
      <c r="L16" s="6">
        <v>0.72</v>
      </c>
      <c r="M16" s="6">
        <v>0.28360000000000002</v>
      </c>
      <c r="N16" s="6">
        <v>35</v>
      </c>
      <c r="O16" s="6">
        <v>71</v>
      </c>
      <c r="P16" s="6">
        <v>106</v>
      </c>
      <c r="Q16" s="15" t="str">
        <f t="shared" si="0"/>
        <v>Weekend</v>
      </c>
      <c r="R16" s="15" t="str">
        <f t="shared" si="1"/>
        <v>Afternoon</v>
      </c>
      <c r="S16" s="15" t="str">
        <f t="shared" si="2"/>
        <v>Hot</v>
      </c>
      <c r="T16" s="15" t="str">
        <f t="shared" si="3"/>
        <v>Comfortable</v>
      </c>
      <c r="U16" s="15" t="str">
        <f t="shared" si="4"/>
        <v>Mist/Cloudy</v>
      </c>
      <c r="V16" s="15" t="str">
        <f t="shared" si="5"/>
        <v>Off Peak</v>
      </c>
      <c r="W16" s="15" t="str">
        <f t="shared" si="6"/>
        <v>Jan</v>
      </c>
      <c r="X16" s="15" t="str">
        <f t="shared" si="7"/>
        <v>2011-Jan</v>
      </c>
      <c r="Y16" s="15" t="str">
        <f t="shared" si="8"/>
        <v>High Demand</v>
      </c>
      <c r="Z16" t="str">
        <f t="shared" si="9"/>
        <v>Saturday</v>
      </c>
    </row>
    <row r="17" spans="1:26" x14ac:dyDescent="0.35">
      <c r="A17" s="8">
        <v>16</v>
      </c>
      <c r="B17" s="9">
        <v>40544</v>
      </c>
      <c r="C17" s="8">
        <v>1</v>
      </c>
      <c r="D17" s="8">
        <v>0</v>
      </c>
      <c r="E17" s="8">
        <v>1</v>
      </c>
      <c r="F17" s="8">
        <v>15</v>
      </c>
      <c r="G17" s="8" t="b">
        <v>0</v>
      </c>
      <c r="H17" s="8">
        <v>6</v>
      </c>
      <c r="I17" s="8">
        <v>2</v>
      </c>
      <c r="J17" s="13">
        <v>0.44</v>
      </c>
      <c r="K17" s="8">
        <v>0.43940000000000001</v>
      </c>
      <c r="L17" s="8">
        <v>0.77</v>
      </c>
      <c r="M17" s="8">
        <v>0.29849999999999999</v>
      </c>
      <c r="N17" s="8">
        <v>40</v>
      </c>
      <c r="O17" s="8">
        <v>70</v>
      </c>
      <c r="P17" s="8">
        <v>110</v>
      </c>
      <c r="Q17" s="15" t="str">
        <f t="shared" si="0"/>
        <v>Weekend</v>
      </c>
      <c r="R17" s="15" t="str">
        <f t="shared" si="1"/>
        <v>Afternoon</v>
      </c>
      <c r="S17" s="15" t="str">
        <f t="shared" si="2"/>
        <v>Hot</v>
      </c>
      <c r="T17" s="15" t="str">
        <f t="shared" si="3"/>
        <v>Comfortable</v>
      </c>
      <c r="U17" s="15" t="str">
        <f t="shared" si="4"/>
        <v>Mist/Cloudy</v>
      </c>
      <c r="V17" s="15" t="str">
        <f t="shared" si="5"/>
        <v>Off Peak</v>
      </c>
      <c r="W17" s="15" t="str">
        <f t="shared" si="6"/>
        <v>Jan</v>
      </c>
      <c r="X17" s="15" t="str">
        <f t="shared" si="7"/>
        <v>2011-Jan</v>
      </c>
      <c r="Y17" s="15" t="str">
        <f t="shared" si="8"/>
        <v>High Demand</v>
      </c>
      <c r="Z17" t="str">
        <f t="shared" si="9"/>
        <v>Saturday</v>
      </c>
    </row>
    <row r="18" spans="1:26" x14ac:dyDescent="0.35">
      <c r="A18" s="6">
        <v>17</v>
      </c>
      <c r="B18" s="7">
        <v>40544</v>
      </c>
      <c r="C18" s="6">
        <v>1</v>
      </c>
      <c r="D18" s="6">
        <v>0</v>
      </c>
      <c r="E18" s="6">
        <v>1</v>
      </c>
      <c r="F18" s="6">
        <v>16</v>
      </c>
      <c r="G18" s="6" t="b">
        <v>0</v>
      </c>
      <c r="H18" s="6">
        <v>6</v>
      </c>
      <c r="I18" s="6">
        <v>2</v>
      </c>
      <c r="J18" s="12">
        <v>0.42</v>
      </c>
      <c r="K18" s="6">
        <v>0.42420000000000002</v>
      </c>
      <c r="L18" s="6">
        <v>0.82</v>
      </c>
      <c r="M18" s="6">
        <v>0.29849999999999999</v>
      </c>
      <c r="N18" s="6">
        <v>41</v>
      </c>
      <c r="O18" s="6">
        <v>52</v>
      </c>
      <c r="P18" s="6">
        <v>93</v>
      </c>
      <c r="Q18" s="15" t="str">
        <f t="shared" si="0"/>
        <v>Weekend</v>
      </c>
      <c r="R18" s="15" t="str">
        <f t="shared" si="1"/>
        <v>Afternoon</v>
      </c>
      <c r="S18" s="15" t="str">
        <f t="shared" si="2"/>
        <v>Hot</v>
      </c>
      <c r="T18" s="15" t="str">
        <f t="shared" si="3"/>
        <v>Comfortable</v>
      </c>
      <c r="U18" s="15" t="str">
        <f t="shared" si="4"/>
        <v>Mist/Cloudy</v>
      </c>
      <c r="V18" s="15" t="str">
        <f t="shared" si="5"/>
        <v>Off Peak</v>
      </c>
      <c r="W18" s="15" t="str">
        <f t="shared" si="6"/>
        <v>Jan</v>
      </c>
      <c r="X18" s="15" t="str">
        <f t="shared" si="7"/>
        <v>2011-Jan</v>
      </c>
      <c r="Y18" s="15" t="str">
        <f t="shared" si="8"/>
        <v>High Demand</v>
      </c>
      <c r="Z18" t="str">
        <f t="shared" si="9"/>
        <v>Saturday</v>
      </c>
    </row>
    <row r="19" spans="1:26" x14ac:dyDescent="0.35">
      <c r="A19" s="8">
        <v>18</v>
      </c>
      <c r="B19" s="9">
        <v>40544</v>
      </c>
      <c r="C19" s="8">
        <v>1</v>
      </c>
      <c r="D19" s="8">
        <v>0</v>
      </c>
      <c r="E19" s="8">
        <v>1</v>
      </c>
      <c r="F19" s="8">
        <v>17</v>
      </c>
      <c r="G19" s="8" t="b">
        <v>0</v>
      </c>
      <c r="H19" s="8">
        <v>6</v>
      </c>
      <c r="I19" s="8">
        <v>2</v>
      </c>
      <c r="J19" s="13">
        <v>0.44</v>
      </c>
      <c r="K19" s="8">
        <v>0</v>
      </c>
      <c r="L19" s="8">
        <v>0.82</v>
      </c>
      <c r="M19" s="8">
        <v>0.28360000000000002</v>
      </c>
      <c r="N19" s="8">
        <v>15</v>
      </c>
      <c r="O19" s="8">
        <v>52</v>
      </c>
      <c r="P19" s="8">
        <v>67</v>
      </c>
      <c r="Q19" s="15" t="str">
        <f t="shared" si="0"/>
        <v>Weekend</v>
      </c>
      <c r="R19" s="15" t="str">
        <f t="shared" si="1"/>
        <v>Night</v>
      </c>
      <c r="S19" s="15" t="str">
        <f t="shared" si="2"/>
        <v>Hot</v>
      </c>
      <c r="T19" s="15" t="str">
        <f t="shared" si="3"/>
        <v>Comfortable</v>
      </c>
      <c r="U19" s="15" t="str">
        <f t="shared" si="4"/>
        <v>Mist/Cloudy</v>
      </c>
      <c r="V19" s="15" t="str">
        <f t="shared" si="5"/>
        <v>PM Peak</v>
      </c>
      <c r="W19" s="15" t="str">
        <f t="shared" si="6"/>
        <v>Jan</v>
      </c>
      <c r="X19" s="15" t="str">
        <f t="shared" si="7"/>
        <v>2011-Jan</v>
      </c>
      <c r="Y19" s="15" t="str">
        <f t="shared" si="8"/>
        <v>High Demand</v>
      </c>
      <c r="Z19" t="str">
        <f t="shared" si="9"/>
        <v>Saturday</v>
      </c>
    </row>
    <row r="20" spans="1:26" x14ac:dyDescent="0.35">
      <c r="A20" s="6">
        <v>19</v>
      </c>
      <c r="B20" s="7">
        <v>40544</v>
      </c>
      <c r="C20" s="6">
        <v>1</v>
      </c>
      <c r="D20" s="6">
        <v>0</v>
      </c>
      <c r="E20" s="6">
        <v>1</v>
      </c>
      <c r="F20" s="6">
        <v>18</v>
      </c>
      <c r="G20" s="6" t="b">
        <v>0</v>
      </c>
      <c r="H20" s="6">
        <v>6</v>
      </c>
      <c r="I20" s="6">
        <v>3</v>
      </c>
      <c r="J20" s="12">
        <v>0.42</v>
      </c>
      <c r="K20" s="6">
        <v>0.42420000000000002</v>
      </c>
      <c r="L20" s="6">
        <v>0.88</v>
      </c>
      <c r="M20" s="6">
        <v>0.25369999999999998</v>
      </c>
      <c r="N20" s="6">
        <v>9</v>
      </c>
      <c r="O20" s="6">
        <v>26</v>
      </c>
      <c r="P20" s="6">
        <v>35</v>
      </c>
      <c r="Q20" s="15" t="str">
        <f t="shared" si="0"/>
        <v>Weekend</v>
      </c>
      <c r="R20" s="15" t="str">
        <f t="shared" si="1"/>
        <v>Night</v>
      </c>
      <c r="S20" s="15" t="str">
        <f t="shared" si="2"/>
        <v>Hot</v>
      </c>
      <c r="T20" s="15" t="str">
        <f t="shared" si="3"/>
        <v>Humid</v>
      </c>
      <c r="U20" s="15" t="str">
        <f t="shared" si="4"/>
        <v>Light Rain</v>
      </c>
      <c r="V20" s="15" t="str">
        <f t="shared" si="5"/>
        <v>PM Peak</v>
      </c>
      <c r="W20" s="15" t="str">
        <f t="shared" si="6"/>
        <v>Jan</v>
      </c>
      <c r="X20" s="15" t="str">
        <f t="shared" si="7"/>
        <v>2011-Jan</v>
      </c>
      <c r="Y20" s="15" t="str">
        <f t="shared" si="8"/>
        <v>Low Demand</v>
      </c>
      <c r="Z20" t="str">
        <f t="shared" si="9"/>
        <v>Saturday</v>
      </c>
    </row>
    <row r="21" spans="1:26" x14ac:dyDescent="0.35">
      <c r="A21" s="8">
        <v>20</v>
      </c>
      <c r="B21" s="9">
        <v>40544</v>
      </c>
      <c r="C21" s="8">
        <v>1</v>
      </c>
      <c r="D21" s="8">
        <v>0</v>
      </c>
      <c r="E21" s="8">
        <v>1</v>
      </c>
      <c r="F21" s="8">
        <v>19</v>
      </c>
      <c r="G21" s="8" t="b">
        <v>0</v>
      </c>
      <c r="H21" s="8">
        <v>6</v>
      </c>
      <c r="I21" s="8">
        <v>3</v>
      </c>
      <c r="J21" s="13">
        <v>0.42</v>
      </c>
      <c r="K21" s="8">
        <v>0.42420000000000002</v>
      </c>
      <c r="L21" s="8">
        <v>0.88</v>
      </c>
      <c r="M21" s="8">
        <v>0.25369999999999998</v>
      </c>
      <c r="N21" s="8">
        <v>6</v>
      </c>
      <c r="O21" s="8">
        <v>31</v>
      </c>
      <c r="P21" s="8">
        <v>37</v>
      </c>
      <c r="Q21" s="15" t="str">
        <f t="shared" si="0"/>
        <v>Weekend</v>
      </c>
      <c r="R21" s="15" t="str">
        <f t="shared" si="1"/>
        <v>Night</v>
      </c>
      <c r="S21" s="15" t="str">
        <f t="shared" si="2"/>
        <v>Hot</v>
      </c>
      <c r="T21" s="15" t="str">
        <f t="shared" si="3"/>
        <v>Humid</v>
      </c>
      <c r="U21" s="15" t="str">
        <f t="shared" si="4"/>
        <v>Light Rain</v>
      </c>
      <c r="V21" s="15" t="str">
        <f t="shared" si="5"/>
        <v>PM Peak</v>
      </c>
      <c r="W21" s="15" t="str">
        <f t="shared" si="6"/>
        <v>Jan</v>
      </c>
      <c r="X21" s="15" t="str">
        <f t="shared" si="7"/>
        <v>2011-Jan</v>
      </c>
      <c r="Y21" s="15" t="str">
        <f t="shared" si="8"/>
        <v>Low Demand</v>
      </c>
      <c r="Z21" t="str">
        <f t="shared" si="9"/>
        <v>Saturday</v>
      </c>
    </row>
    <row r="22" spans="1:26" x14ac:dyDescent="0.35">
      <c r="A22" s="6">
        <v>21</v>
      </c>
      <c r="B22" s="7">
        <v>40544</v>
      </c>
      <c r="C22" s="6">
        <v>1</v>
      </c>
      <c r="D22" s="6">
        <v>0</v>
      </c>
      <c r="E22" s="6">
        <v>1</v>
      </c>
      <c r="F22" s="6">
        <v>20</v>
      </c>
      <c r="G22" s="6" t="b">
        <v>0</v>
      </c>
      <c r="H22" s="6">
        <v>6</v>
      </c>
      <c r="I22" s="6">
        <v>2</v>
      </c>
      <c r="J22" s="12">
        <v>0.4</v>
      </c>
      <c r="K22" s="6">
        <v>0.40910000000000002</v>
      </c>
      <c r="L22" s="6">
        <v>0.87</v>
      </c>
      <c r="M22" s="6">
        <v>0.25369999999999998</v>
      </c>
      <c r="N22" s="6">
        <v>11</v>
      </c>
      <c r="O22" s="6">
        <v>25</v>
      </c>
      <c r="P22" s="6">
        <v>36</v>
      </c>
      <c r="Q22" s="15" t="str">
        <f t="shared" si="0"/>
        <v>Weekend</v>
      </c>
      <c r="R22" s="15" t="str">
        <f t="shared" si="1"/>
        <v>Night</v>
      </c>
      <c r="S22" s="15" t="str">
        <f t="shared" si="2"/>
        <v>Hot</v>
      </c>
      <c r="T22" s="15" t="str">
        <f t="shared" si="3"/>
        <v>Humid</v>
      </c>
      <c r="U22" s="15" t="str">
        <f t="shared" si="4"/>
        <v>Mist/Cloudy</v>
      </c>
      <c r="V22" s="15" t="str">
        <f t="shared" si="5"/>
        <v>Off Peak</v>
      </c>
      <c r="W22" s="15" t="str">
        <f t="shared" si="6"/>
        <v>Jan</v>
      </c>
      <c r="X22" s="15" t="str">
        <f t="shared" si="7"/>
        <v>2011-Jan</v>
      </c>
      <c r="Y22" s="15" t="str">
        <f t="shared" si="8"/>
        <v>Low Demand</v>
      </c>
      <c r="Z22" t="str">
        <f t="shared" si="9"/>
        <v>Saturday</v>
      </c>
    </row>
    <row r="23" spans="1:26" x14ac:dyDescent="0.35">
      <c r="A23" s="8">
        <v>22</v>
      </c>
      <c r="B23" s="9">
        <v>40544</v>
      </c>
      <c r="C23" s="8">
        <v>1</v>
      </c>
      <c r="D23" s="8">
        <v>0</v>
      </c>
      <c r="E23" s="8">
        <v>1</v>
      </c>
      <c r="F23" s="8">
        <v>21</v>
      </c>
      <c r="G23" s="8" t="b">
        <v>0</v>
      </c>
      <c r="H23" s="8">
        <v>6</v>
      </c>
      <c r="I23" s="8">
        <v>2</v>
      </c>
      <c r="J23" s="13">
        <v>0.4</v>
      </c>
      <c r="K23" s="8">
        <v>0.40910000000000002</v>
      </c>
      <c r="L23" s="8">
        <v>0.87</v>
      </c>
      <c r="M23" s="8">
        <v>0.19400000000000001</v>
      </c>
      <c r="N23" s="8">
        <v>3</v>
      </c>
      <c r="O23" s="8">
        <v>31</v>
      </c>
      <c r="P23" s="8">
        <v>34</v>
      </c>
      <c r="Q23" s="15" t="str">
        <f t="shared" si="0"/>
        <v>Weekend</v>
      </c>
      <c r="R23" s="15" t="str">
        <f t="shared" si="1"/>
        <v>Night</v>
      </c>
      <c r="S23" s="15" t="str">
        <f t="shared" si="2"/>
        <v>Hot</v>
      </c>
      <c r="T23" s="15" t="str">
        <f t="shared" si="3"/>
        <v>Humid</v>
      </c>
      <c r="U23" s="15" t="str">
        <f t="shared" si="4"/>
        <v>Mist/Cloudy</v>
      </c>
      <c r="V23" s="15" t="str">
        <f t="shared" si="5"/>
        <v>Off Peak</v>
      </c>
      <c r="W23" s="15" t="str">
        <f t="shared" si="6"/>
        <v>Jan</v>
      </c>
      <c r="X23" s="15" t="str">
        <f t="shared" si="7"/>
        <v>2011-Jan</v>
      </c>
      <c r="Y23" s="15" t="str">
        <f t="shared" si="8"/>
        <v>Low Demand</v>
      </c>
      <c r="Z23" t="str">
        <f t="shared" si="9"/>
        <v>Saturday</v>
      </c>
    </row>
    <row r="24" spans="1:26" x14ac:dyDescent="0.35">
      <c r="A24" s="6">
        <v>23</v>
      </c>
      <c r="B24" s="7">
        <v>40544</v>
      </c>
      <c r="C24" s="6">
        <v>1</v>
      </c>
      <c r="D24" s="6">
        <v>0</v>
      </c>
      <c r="E24" s="6">
        <v>1</v>
      </c>
      <c r="F24" s="6">
        <v>22</v>
      </c>
      <c r="G24" s="6" t="b">
        <v>0</v>
      </c>
      <c r="H24" s="6">
        <v>6</v>
      </c>
      <c r="I24" s="6">
        <v>2</v>
      </c>
      <c r="J24" s="12">
        <v>0.4</v>
      </c>
      <c r="K24" s="6">
        <v>0.40910000000000002</v>
      </c>
      <c r="L24" s="6">
        <v>0.94</v>
      </c>
      <c r="M24" s="6">
        <v>0.22389999999999999</v>
      </c>
      <c r="N24" s="6">
        <v>11</v>
      </c>
      <c r="O24" s="6">
        <v>17</v>
      </c>
      <c r="P24" s="6">
        <v>28</v>
      </c>
      <c r="Q24" s="15" t="str">
        <f t="shared" si="0"/>
        <v>Weekend</v>
      </c>
      <c r="R24" s="15" t="str">
        <f t="shared" si="1"/>
        <v>Night</v>
      </c>
      <c r="S24" s="15" t="str">
        <f t="shared" si="2"/>
        <v>Hot</v>
      </c>
      <c r="T24" s="15" t="str">
        <f t="shared" si="3"/>
        <v>Humid</v>
      </c>
      <c r="U24" s="15" t="str">
        <f t="shared" si="4"/>
        <v>Mist/Cloudy</v>
      </c>
      <c r="V24" s="15" t="str">
        <f t="shared" si="5"/>
        <v>Off Peak</v>
      </c>
      <c r="W24" s="15" t="str">
        <f t="shared" si="6"/>
        <v>Jan</v>
      </c>
      <c r="X24" s="15" t="str">
        <f t="shared" si="7"/>
        <v>2011-Jan</v>
      </c>
      <c r="Y24" s="15" t="str">
        <f t="shared" si="8"/>
        <v>Low Demand</v>
      </c>
      <c r="Z24" t="str">
        <f t="shared" si="9"/>
        <v>Saturday</v>
      </c>
    </row>
    <row r="25" spans="1:26" x14ac:dyDescent="0.35">
      <c r="A25" s="8">
        <v>24</v>
      </c>
      <c r="B25" s="9">
        <v>40544</v>
      </c>
      <c r="C25" s="8">
        <v>1</v>
      </c>
      <c r="D25" s="8">
        <v>0</v>
      </c>
      <c r="E25" s="8">
        <v>1</v>
      </c>
      <c r="F25" s="8">
        <v>23</v>
      </c>
      <c r="G25" s="8" t="b">
        <v>0</v>
      </c>
      <c r="H25" s="8">
        <v>6</v>
      </c>
      <c r="I25" s="8">
        <v>2</v>
      </c>
      <c r="J25" s="13">
        <v>0.46</v>
      </c>
      <c r="K25" s="8">
        <v>0</v>
      </c>
      <c r="L25" s="8">
        <v>0.88</v>
      </c>
      <c r="M25" s="8">
        <v>0.29849999999999999</v>
      </c>
      <c r="N25" s="8">
        <v>15</v>
      </c>
      <c r="O25" s="8">
        <v>24</v>
      </c>
      <c r="P25" s="8">
        <v>39</v>
      </c>
      <c r="Q25" s="15" t="str">
        <f t="shared" si="0"/>
        <v>Weekend</v>
      </c>
      <c r="R25" s="15" t="str">
        <f t="shared" si="1"/>
        <v>Night</v>
      </c>
      <c r="S25" s="15" t="str">
        <f t="shared" si="2"/>
        <v>Hot</v>
      </c>
      <c r="T25" s="15" t="str">
        <f t="shared" si="3"/>
        <v>Humid</v>
      </c>
      <c r="U25" s="15" t="str">
        <f t="shared" si="4"/>
        <v>Mist/Cloudy</v>
      </c>
      <c r="V25" s="15" t="str">
        <f t="shared" si="5"/>
        <v>Off Peak</v>
      </c>
      <c r="W25" s="15" t="str">
        <f t="shared" si="6"/>
        <v>Jan</v>
      </c>
      <c r="X25" s="15" t="str">
        <f t="shared" si="7"/>
        <v>2011-Jan</v>
      </c>
      <c r="Y25" s="15" t="str">
        <f t="shared" si="8"/>
        <v>Low Demand</v>
      </c>
      <c r="Z25" t="str">
        <f t="shared" si="9"/>
        <v>Saturday</v>
      </c>
    </row>
    <row r="26" spans="1:26" x14ac:dyDescent="0.35">
      <c r="A26" s="6">
        <v>25</v>
      </c>
      <c r="B26" s="7">
        <v>40545</v>
      </c>
      <c r="C26" s="6">
        <v>1</v>
      </c>
      <c r="D26" s="6">
        <v>0</v>
      </c>
      <c r="E26" s="6">
        <v>1</v>
      </c>
      <c r="F26" s="6">
        <v>0</v>
      </c>
      <c r="G26" s="6" t="b">
        <v>0</v>
      </c>
      <c r="H26" s="6">
        <v>0</v>
      </c>
      <c r="I26" s="6">
        <v>2</v>
      </c>
      <c r="J26" s="12">
        <v>0.46</v>
      </c>
      <c r="K26" s="6">
        <v>0.45450000000000002</v>
      </c>
      <c r="L26" s="6">
        <v>0.88</v>
      </c>
      <c r="M26" s="6">
        <v>0.29849999999999999</v>
      </c>
      <c r="N26" s="6">
        <v>4</v>
      </c>
      <c r="O26" s="6">
        <v>13</v>
      </c>
      <c r="P26" s="6">
        <v>17</v>
      </c>
      <c r="Q26" s="15" t="str">
        <f t="shared" si="0"/>
        <v>Weekend</v>
      </c>
      <c r="R26" s="15" t="str">
        <f t="shared" si="1"/>
        <v>Late Night</v>
      </c>
      <c r="S26" s="15" t="str">
        <f t="shared" si="2"/>
        <v>Hot</v>
      </c>
      <c r="T26" s="15" t="str">
        <f t="shared" si="3"/>
        <v>Humid</v>
      </c>
      <c r="U26" s="15" t="str">
        <f t="shared" si="4"/>
        <v>Mist/Cloudy</v>
      </c>
      <c r="V26" s="15" t="str">
        <f t="shared" si="5"/>
        <v>Off Peak</v>
      </c>
      <c r="W26" s="15" t="str">
        <f t="shared" si="6"/>
        <v>Jan</v>
      </c>
      <c r="X26" s="15" t="str">
        <f t="shared" si="7"/>
        <v>2011-Jan</v>
      </c>
      <c r="Y26" s="15" t="str">
        <f t="shared" si="8"/>
        <v>Low Demand</v>
      </c>
      <c r="Z26" t="str">
        <f t="shared" si="9"/>
        <v>Sunday</v>
      </c>
    </row>
    <row r="27" spans="1:26" x14ac:dyDescent="0.35">
      <c r="A27" s="8">
        <v>26</v>
      </c>
      <c r="B27" s="9">
        <v>40545</v>
      </c>
      <c r="C27" s="8">
        <v>1</v>
      </c>
      <c r="D27" s="8">
        <v>0</v>
      </c>
      <c r="E27" s="8">
        <v>1</v>
      </c>
      <c r="F27" s="8">
        <v>1</v>
      </c>
      <c r="G27" s="8" t="b">
        <v>0</v>
      </c>
      <c r="H27" s="8">
        <v>0</v>
      </c>
      <c r="I27" s="8">
        <v>2</v>
      </c>
      <c r="J27" s="13">
        <v>0.44</v>
      </c>
      <c r="K27" s="8">
        <v>0.43940000000000001</v>
      </c>
      <c r="L27" s="8">
        <v>0.94</v>
      </c>
      <c r="M27" s="8">
        <v>0.25369999999999998</v>
      </c>
      <c r="N27" s="8">
        <v>1</v>
      </c>
      <c r="O27" s="8">
        <v>16</v>
      </c>
      <c r="P27" s="8">
        <v>17</v>
      </c>
      <c r="Q27" s="15" t="str">
        <f t="shared" si="0"/>
        <v>Weekend</v>
      </c>
      <c r="R27" s="15" t="str">
        <f t="shared" si="1"/>
        <v>Late Night</v>
      </c>
      <c r="S27" s="15" t="str">
        <f t="shared" si="2"/>
        <v>Hot</v>
      </c>
      <c r="T27" s="15" t="str">
        <f t="shared" si="3"/>
        <v>Humid</v>
      </c>
      <c r="U27" s="15" t="str">
        <f t="shared" si="4"/>
        <v>Mist/Cloudy</v>
      </c>
      <c r="V27" s="15" t="str">
        <f t="shared" si="5"/>
        <v>Off Peak</v>
      </c>
      <c r="W27" s="15" t="str">
        <f t="shared" si="6"/>
        <v>Jan</v>
      </c>
      <c r="X27" s="15" t="str">
        <f t="shared" si="7"/>
        <v>2011-Jan</v>
      </c>
      <c r="Y27" s="15" t="str">
        <f t="shared" si="8"/>
        <v>Low Demand</v>
      </c>
      <c r="Z27" t="str">
        <f t="shared" si="9"/>
        <v>Sunday</v>
      </c>
    </row>
    <row r="28" spans="1:26" x14ac:dyDescent="0.35">
      <c r="A28" s="6">
        <v>27</v>
      </c>
      <c r="B28" s="7">
        <v>40545</v>
      </c>
      <c r="C28" s="6">
        <v>1</v>
      </c>
      <c r="D28" s="6">
        <v>0</v>
      </c>
      <c r="E28" s="6">
        <v>1</v>
      </c>
      <c r="F28" s="6">
        <v>2</v>
      </c>
      <c r="G28" s="6" t="b">
        <v>0</v>
      </c>
      <c r="H28" s="6">
        <v>0</v>
      </c>
      <c r="I28" s="6">
        <v>2</v>
      </c>
      <c r="J28" s="12">
        <v>0.42</v>
      </c>
      <c r="K28" s="6">
        <v>0.42420000000000002</v>
      </c>
      <c r="L28" s="6">
        <v>1</v>
      </c>
      <c r="M28" s="6">
        <v>0.28360000000000002</v>
      </c>
      <c r="N28" s="6">
        <v>1</v>
      </c>
      <c r="O28" s="6">
        <v>8</v>
      </c>
      <c r="P28" s="6">
        <v>9</v>
      </c>
      <c r="Q28" s="15" t="str">
        <f t="shared" si="0"/>
        <v>Weekend</v>
      </c>
      <c r="R28" s="15" t="str">
        <f t="shared" si="1"/>
        <v>Late Night</v>
      </c>
      <c r="S28" s="15" t="str">
        <f t="shared" si="2"/>
        <v>Hot</v>
      </c>
      <c r="T28" s="15" t="str">
        <f t="shared" si="3"/>
        <v>Humid</v>
      </c>
      <c r="U28" s="15" t="str">
        <f t="shared" si="4"/>
        <v>Mist/Cloudy</v>
      </c>
      <c r="V28" s="15" t="str">
        <f t="shared" si="5"/>
        <v>Off Peak</v>
      </c>
      <c r="W28" s="15" t="str">
        <f t="shared" si="6"/>
        <v>Jan</v>
      </c>
      <c r="X28" s="15" t="str">
        <f t="shared" si="7"/>
        <v>2011-Jan</v>
      </c>
      <c r="Y28" s="15" t="str">
        <f t="shared" si="8"/>
        <v>Low Demand</v>
      </c>
      <c r="Z28" t="str">
        <f t="shared" si="9"/>
        <v>Sunday</v>
      </c>
    </row>
    <row r="29" spans="1:26" x14ac:dyDescent="0.35">
      <c r="A29" s="8">
        <v>28</v>
      </c>
      <c r="B29" s="9">
        <v>40545</v>
      </c>
      <c r="C29" s="8">
        <v>1</v>
      </c>
      <c r="D29" s="8">
        <v>0</v>
      </c>
      <c r="E29" s="8">
        <v>1</v>
      </c>
      <c r="F29" s="8">
        <v>3</v>
      </c>
      <c r="G29" s="8" t="b">
        <v>0</v>
      </c>
      <c r="H29" s="8">
        <v>0</v>
      </c>
      <c r="I29" s="8">
        <v>2</v>
      </c>
      <c r="J29" s="13">
        <v>0.46</v>
      </c>
      <c r="K29" s="8">
        <v>0.45450000000000002</v>
      </c>
      <c r="L29" s="8">
        <v>0.94</v>
      </c>
      <c r="M29" s="8">
        <v>0.19400000000000001</v>
      </c>
      <c r="N29" s="8">
        <v>2</v>
      </c>
      <c r="O29" s="8">
        <v>4</v>
      </c>
      <c r="P29" s="8">
        <v>6</v>
      </c>
      <c r="Q29" s="15" t="str">
        <f t="shared" si="0"/>
        <v>Weekend</v>
      </c>
      <c r="R29" s="15" t="str">
        <f t="shared" si="1"/>
        <v>Late Night</v>
      </c>
      <c r="S29" s="15" t="str">
        <f t="shared" si="2"/>
        <v>Hot</v>
      </c>
      <c r="T29" s="15" t="str">
        <f t="shared" si="3"/>
        <v>Humid</v>
      </c>
      <c r="U29" s="15" t="str">
        <f t="shared" si="4"/>
        <v>Mist/Cloudy</v>
      </c>
      <c r="V29" s="15" t="str">
        <f t="shared" si="5"/>
        <v>Off Peak</v>
      </c>
      <c r="W29" s="15" t="str">
        <f t="shared" si="6"/>
        <v>Jan</v>
      </c>
      <c r="X29" s="15" t="str">
        <f t="shared" si="7"/>
        <v>2011-Jan</v>
      </c>
      <c r="Y29" s="15" t="str">
        <f t="shared" si="8"/>
        <v>Low Demand</v>
      </c>
      <c r="Z29" t="str">
        <f t="shared" si="9"/>
        <v>Sunday</v>
      </c>
    </row>
    <row r="30" spans="1:26" x14ac:dyDescent="0.35">
      <c r="A30" s="6">
        <v>29</v>
      </c>
      <c r="B30" s="7">
        <v>40545</v>
      </c>
      <c r="C30" s="6">
        <v>1</v>
      </c>
      <c r="D30" s="6">
        <v>0</v>
      </c>
      <c r="E30" s="6">
        <v>1</v>
      </c>
      <c r="F30" s="6">
        <v>4</v>
      </c>
      <c r="G30" s="6" t="b">
        <v>0</v>
      </c>
      <c r="H30" s="6">
        <v>0</v>
      </c>
      <c r="I30" s="6">
        <v>2</v>
      </c>
      <c r="J30" s="12">
        <v>0.46</v>
      </c>
      <c r="K30" s="6">
        <v>0</v>
      </c>
      <c r="L30" s="6">
        <v>0.94</v>
      </c>
      <c r="M30" s="6">
        <v>0.19400000000000001</v>
      </c>
      <c r="N30" s="6">
        <v>2</v>
      </c>
      <c r="O30" s="6">
        <v>1</v>
      </c>
      <c r="P30" s="6">
        <v>3</v>
      </c>
      <c r="Q30" s="15" t="str">
        <f t="shared" si="0"/>
        <v>Weekend</v>
      </c>
      <c r="R30" s="15" t="str">
        <f t="shared" si="1"/>
        <v>Late Night</v>
      </c>
      <c r="S30" s="15" t="str">
        <f t="shared" si="2"/>
        <v>Hot</v>
      </c>
      <c r="T30" s="15" t="str">
        <f t="shared" si="3"/>
        <v>Humid</v>
      </c>
      <c r="U30" s="15" t="str">
        <f t="shared" si="4"/>
        <v>Mist/Cloudy</v>
      </c>
      <c r="V30" s="15" t="str">
        <f t="shared" si="5"/>
        <v>Off Peak</v>
      </c>
      <c r="W30" s="15" t="str">
        <f t="shared" si="6"/>
        <v>Jan</v>
      </c>
      <c r="X30" s="15" t="str">
        <f t="shared" si="7"/>
        <v>2011-Jan</v>
      </c>
      <c r="Y30" s="15" t="str">
        <f t="shared" si="8"/>
        <v>Low Demand</v>
      </c>
      <c r="Z30" t="str">
        <f t="shared" si="9"/>
        <v>Sunday</v>
      </c>
    </row>
    <row r="31" spans="1:26" x14ac:dyDescent="0.35">
      <c r="A31" s="8">
        <v>30</v>
      </c>
      <c r="B31" s="9">
        <v>40545</v>
      </c>
      <c r="C31" s="8">
        <v>1</v>
      </c>
      <c r="D31" s="8">
        <v>0</v>
      </c>
      <c r="E31" s="8">
        <v>1</v>
      </c>
      <c r="F31" s="8">
        <v>6</v>
      </c>
      <c r="G31" s="8" t="b">
        <v>0</v>
      </c>
      <c r="H31" s="8">
        <v>0</v>
      </c>
      <c r="I31" s="8">
        <v>3</v>
      </c>
      <c r="J31" s="13">
        <v>0.42</v>
      </c>
      <c r="K31" s="8">
        <v>0.42420000000000002</v>
      </c>
      <c r="L31" s="8">
        <v>0.77</v>
      </c>
      <c r="M31" s="8">
        <v>0.29849999999999999</v>
      </c>
      <c r="N31" s="8">
        <v>0</v>
      </c>
      <c r="O31" s="8">
        <v>2</v>
      </c>
      <c r="P31" s="8">
        <v>2</v>
      </c>
      <c r="Q31" s="15" t="str">
        <f t="shared" si="0"/>
        <v>Weekend</v>
      </c>
      <c r="R31" s="15" t="str">
        <f t="shared" si="1"/>
        <v>Morning</v>
      </c>
      <c r="S31" s="15" t="str">
        <f t="shared" si="2"/>
        <v>Hot</v>
      </c>
      <c r="T31" s="15" t="str">
        <f t="shared" si="3"/>
        <v>Comfortable</v>
      </c>
      <c r="U31" s="15" t="str">
        <f t="shared" si="4"/>
        <v>Light Rain</v>
      </c>
      <c r="V31" s="15" t="str">
        <f t="shared" si="5"/>
        <v>Off Peak</v>
      </c>
      <c r="W31" s="15" t="str">
        <f t="shared" si="6"/>
        <v>Jan</v>
      </c>
      <c r="X31" s="15" t="str">
        <f t="shared" si="7"/>
        <v>2011-Jan</v>
      </c>
      <c r="Y31" s="15" t="str">
        <f t="shared" si="8"/>
        <v>Low Demand</v>
      </c>
      <c r="Z31" t="str">
        <f t="shared" si="9"/>
        <v>Sunday</v>
      </c>
    </row>
    <row r="32" spans="1:26" x14ac:dyDescent="0.35">
      <c r="A32" s="6">
        <v>31</v>
      </c>
      <c r="B32" s="7">
        <v>40545</v>
      </c>
      <c r="C32" s="6">
        <v>1</v>
      </c>
      <c r="D32" s="6">
        <v>0</v>
      </c>
      <c r="E32" s="6">
        <v>1</v>
      </c>
      <c r="F32" s="6">
        <v>7</v>
      </c>
      <c r="G32" s="6" t="b">
        <v>0</v>
      </c>
      <c r="H32" s="6">
        <v>0</v>
      </c>
      <c r="I32" s="6">
        <v>2</v>
      </c>
      <c r="J32" s="12">
        <v>0.4</v>
      </c>
      <c r="K32" s="6">
        <v>0.40910000000000002</v>
      </c>
      <c r="L32" s="6">
        <v>0.76</v>
      </c>
      <c r="M32" s="6">
        <v>0.19400000000000001</v>
      </c>
      <c r="N32" s="6">
        <v>0</v>
      </c>
      <c r="O32" s="6">
        <v>1</v>
      </c>
      <c r="P32" s="6">
        <v>1</v>
      </c>
      <c r="Q32" s="15" t="str">
        <f t="shared" si="0"/>
        <v>Weekend</v>
      </c>
      <c r="R32" s="15" t="str">
        <f t="shared" si="1"/>
        <v>Morning</v>
      </c>
      <c r="S32" s="15" t="str">
        <f t="shared" si="2"/>
        <v>Hot</v>
      </c>
      <c r="T32" s="15" t="str">
        <f t="shared" si="3"/>
        <v>Comfortable</v>
      </c>
      <c r="U32" s="15" t="str">
        <f t="shared" si="4"/>
        <v>Mist/Cloudy</v>
      </c>
      <c r="V32" s="15" t="str">
        <f t="shared" si="5"/>
        <v>AM Peak</v>
      </c>
      <c r="W32" s="15" t="str">
        <f t="shared" si="6"/>
        <v>Jan</v>
      </c>
      <c r="X32" s="15" t="str">
        <f t="shared" si="7"/>
        <v>2011-Jan</v>
      </c>
      <c r="Y32" s="15" t="str">
        <f t="shared" si="8"/>
        <v>Low Demand</v>
      </c>
      <c r="Z32" t="str">
        <f t="shared" si="9"/>
        <v>Sunday</v>
      </c>
    </row>
    <row r="33" spans="1:26" x14ac:dyDescent="0.35">
      <c r="A33" s="8">
        <v>32</v>
      </c>
      <c r="B33" s="9">
        <v>40545</v>
      </c>
      <c r="C33" s="8">
        <v>1</v>
      </c>
      <c r="D33" s="8">
        <v>0</v>
      </c>
      <c r="E33" s="8">
        <v>1</v>
      </c>
      <c r="F33" s="8">
        <v>8</v>
      </c>
      <c r="G33" s="8" t="b">
        <v>0</v>
      </c>
      <c r="H33" s="8">
        <v>0</v>
      </c>
      <c r="I33" s="8">
        <v>3</v>
      </c>
      <c r="J33" s="13">
        <v>0.4</v>
      </c>
      <c r="K33" s="8">
        <v>0.40910000000000002</v>
      </c>
      <c r="L33" s="8">
        <v>0.71</v>
      </c>
      <c r="M33" s="8">
        <v>0.22389999999999999</v>
      </c>
      <c r="N33" s="8">
        <v>0</v>
      </c>
      <c r="O33" s="8">
        <v>8</v>
      </c>
      <c r="P33" s="8">
        <v>8</v>
      </c>
      <c r="Q33" s="15" t="str">
        <f t="shared" si="0"/>
        <v>Weekend</v>
      </c>
      <c r="R33" s="15" t="str">
        <f t="shared" si="1"/>
        <v>Morning</v>
      </c>
      <c r="S33" s="15" t="str">
        <f t="shared" si="2"/>
        <v>Hot</v>
      </c>
      <c r="T33" s="15" t="str">
        <f t="shared" si="3"/>
        <v>Comfortable</v>
      </c>
      <c r="U33" s="15" t="str">
        <f t="shared" si="4"/>
        <v>Light Rain</v>
      </c>
      <c r="V33" s="15" t="str">
        <f t="shared" si="5"/>
        <v>AM Peak</v>
      </c>
      <c r="W33" s="15" t="str">
        <f t="shared" si="6"/>
        <v>Jan</v>
      </c>
      <c r="X33" s="15" t="str">
        <f t="shared" si="7"/>
        <v>2011-Jan</v>
      </c>
      <c r="Y33" s="15" t="str">
        <f t="shared" si="8"/>
        <v>Low Demand</v>
      </c>
      <c r="Z33" t="str">
        <f t="shared" si="9"/>
        <v>Sunday</v>
      </c>
    </row>
    <row r="34" spans="1:26" x14ac:dyDescent="0.35">
      <c r="A34" s="6">
        <v>33</v>
      </c>
      <c r="B34" s="7">
        <v>40545</v>
      </c>
      <c r="C34" s="6">
        <v>1</v>
      </c>
      <c r="D34" s="6">
        <v>0</v>
      </c>
      <c r="E34" s="6">
        <v>1</v>
      </c>
      <c r="F34" s="6">
        <v>9</v>
      </c>
      <c r="G34" s="6" t="b">
        <v>0</v>
      </c>
      <c r="H34" s="6">
        <v>0</v>
      </c>
      <c r="I34" s="6">
        <v>2</v>
      </c>
      <c r="J34" s="12">
        <v>0.38</v>
      </c>
      <c r="K34" s="6">
        <v>0</v>
      </c>
      <c r="L34" s="6">
        <v>0.76</v>
      </c>
      <c r="M34" s="6">
        <v>0.22389999999999999</v>
      </c>
      <c r="N34" s="6">
        <v>1</v>
      </c>
      <c r="O34" s="6">
        <v>19</v>
      </c>
      <c r="P34" s="6">
        <v>20</v>
      </c>
      <c r="Q34" s="15" t="str">
        <f t="shared" si="0"/>
        <v>Weekend</v>
      </c>
      <c r="R34" s="15" t="str">
        <f t="shared" si="1"/>
        <v>Morning</v>
      </c>
      <c r="S34" s="15" t="str">
        <f t="shared" si="2"/>
        <v>Hot</v>
      </c>
      <c r="T34" s="15" t="str">
        <f t="shared" si="3"/>
        <v>Comfortable</v>
      </c>
      <c r="U34" s="15" t="str">
        <f t="shared" si="4"/>
        <v>Mist/Cloudy</v>
      </c>
      <c r="V34" s="15" t="str">
        <f t="shared" si="5"/>
        <v>AM Peak</v>
      </c>
      <c r="W34" s="15" t="str">
        <f t="shared" si="6"/>
        <v>Jan</v>
      </c>
      <c r="X34" s="15" t="str">
        <f t="shared" si="7"/>
        <v>2011-Jan</v>
      </c>
      <c r="Y34" s="15" t="str">
        <f t="shared" si="8"/>
        <v>Low Demand</v>
      </c>
      <c r="Z34" t="str">
        <f t="shared" si="9"/>
        <v>Sunday</v>
      </c>
    </row>
    <row r="35" spans="1:26" x14ac:dyDescent="0.35">
      <c r="A35" s="8">
        <v>34</v>
      </c>
      <c r="B35" s="9">
        <v>40545</v>
      </c>
      <c r="C35" s="8">
        <v>1</v>
      </c>
      <c r="D35" s="8">
        <v>0</v>
      </c>
      <c r="E35" s="8">
        <v>1</v>
      </c>
      <c r="F35" s="8">
        <v>10</v>
      </c>
      <c r="G35" s="8" t="b">
        <v>0</v>
      </c>
      <c r="H35" s="8">
        <v>0</v>
      </c>
      <c r="I35" s="8">
        <v>2</v>
      </c>
      <c r="J35" s="13">
        <v>0.36</v>
      </c>
      <c r="K35" s="8">
        <v>0.34849999999999998</v>
      </c>
      <c r="L35" s="8">
        <v>0.81</v>
      </c>
      <c r="M35" s="8">
        <v>0.22389999999999999</v>
      </c>
      <c r="N35" s="8">
        <v>7</v>
      </c>
      <c r="O35" s="8">
        <v>46</v>
      </c>
      <c r="P35" s="8">
        <v>53</v>
      </c>
      <c r="Q35" s="15" t="str">
        <f t="shared" si="0"/>
        <v>Weekend</v>
      </c>
      <c r="R35" s="15" t="str">
        <f t="shared" si="1"/>
        <v>Morning</v>
      </c>
      <c r="S35" s="15" t="str">
        <f t="shared" si="2"/>
        <v>Hot</v>
      </c>
      <c r="T35" s="15" t="str">
        <f t="shared" si="3"/>
        <v>Comfortable</v>
      </c>
      <c r="U35" s="15" t="str">
        <f t="shared" si="4"/>
        <v>Mist/Cloudy</v>
      </c>
      <c r="V35" s="15" t="str">
        <f t="shared" si="5"/>
        <v>Off Peak</v>
      </c>
      <c r="W35" s="15" t="str">
        <f t="shared" si="6"/>
        <v>Jan</v>
      </c>
      <c r="X35" s="15" t="str">
        <f t="shared" si="7"/>
        <v>2011-Jan</v>
      </c>
      <c r="Y35" s="15" t="str">
        <f t="shared" si="8"/>
        <v>Low Demand</v>
      </c>
      <c r="Z35" t="str">
        <f t="shared" si="9"/>
        <v>Sunday</v>
      </c>
    </row>
    <row r="36" spans="1:26" x14ac:dyDescent="0.35">
      <c r="A36" s="6">
        <v>35</v>
      </c>
      <c r="B36" s="7">
        <v>40545</v>
      </c>
      <c r="C36" s="6">
        <v>1</v>
      </c>
      <c r="D36" s="6">
        <v>0</v>
      </c>
      <c r="E36" s="6">
        <v>1</v>
      </c>
      <c r="F36" s="6">
        <v>11</v>
      </c>
      <c r="G36" s="6" t="b">
        <v>0</v>
      </c>
      <c r="H36" s="6">
        <v>0</v>
      </c>
      <c r="I36" s="6">
        <v>2</v>
      </c>
      <c r="J36" s="12">
        <v>0.36</v>
      </c>
      <c r="K36" s="6">
        <v>0.33329999999999999</v>
      </c>
      <c r="L36" s="6">
        <v>0.71</v>
      </c>
      <c r="M36" s="6">
        <v>0.25369999999999998</v>
      </c>
      <c r="N36" s="6">
        <v>16</v>
      </c>
      <c r="O36" s="6">
        <v>54</v>
      </c>
      <c r="P36" s="6">
        <v>70</v>
      </c>
      <c r="Q36" s="15" t="str">
        <f t="shared" si="0"/>
        <v>Weekend</v>
      </c>
      <c r="R36" s="15" t="str">
        <f t="shared" si="1"/>
        <v>Morning</v>
      </c>
      <c r="S36" s="15" t="str">
        <f t="shared" si="2"/>
        <v>Hot</v>
      </c>
      <c r="T36" s="15" t="str">
        <f t="shared" si="3"/>
        <v>Comfortable</v>
      </c>
      <c r="U36" s="15" t="str">
        <f t="shared" si="4"/>
        <v>Mist/Cloudy</v>
      </c>
      <c r="V36" s="15" t="str">
        <f t="shared" si="5"/>
        <v>Off Peak</v>
      </c>
      <c r="W36" s="15" t="str">
        <f t="shared" si="6"/>
        <v>Jan</v>
      </c>
      <c r="X36" s="15" t="str">
        <f t="shared" si="7"/>
        <v>2011-Jan</v>
      </c>
      <c r="Y36" s="15" t="str">
        <f t="shared" si="8"/>
        <v>High Demand</v>
      </c>
      <c r="Z36" t="str">
        <f t="shared" si="9"/>
        <v>Sunday</v>
      </c>
    </row>
    <row r="37" spans="1:26" x14ac:dyDescent="0.35">
      <c r="A37" s="8">
        <v>36</v>
      </c>
      <c r="B37" s="9">
        <v>40545</v>
      </c>
      <c r="C37" s="8">
        <v>1</v>
      </c>
      <c r="D37" s="8">
        <v>0</v>
      </c>
      <c r="E37" s="8">
        <v>1</v>
      </c>
      <c r="F37" s="8">
        <v>12</v>
      </c>
      <c r="G37" s="8" t="b">
        <v>0</v>
      </c>
      <c r="H37" s="8">
        <v>0</v>
      </c>
      <c r="I37" s="8">
        <v>2</v>
      </c>
      <c r="J37" s="13">
        <v>0.36</v>
      </c>
      <c r="K37" s="8">
        <v>0.33329999999999999</v>
      </c>
      <c r="L37" s="8">
        <v>0.66</v>
      </c>
      <c r="M37" s="8">
        <v>0.29849999999999999</v>
      </c>
      <c r="N37" s="8">
        <v>20</v>
      </c>
      <c r="O37" s="8">
        <v>73</v>
      </c>
      <c r="P37" s="8">
        <v>93</v>
      </c>
      <c r="Q37" s="15" t="str">
        <f t="shared" si="0"/>
        <v>Weekend</v>
      </c>
      <c r="R37" s="15" t="str">
        <f t="shared" si="1"/>
        <v>Afternoon</v>
      </c>
      <c r="S37" s="15" t="str">
        <f t="shared" si="2"/>
        <v>Hot</v>
      </c>
      <c r="T37" s="15" t="str">
        <f t="shared" si="3"/>
        <v>Comfortable</v>
      </c>
      <c r="U37" s="15" t="str">
        <f t="shared" si="4"/>
        <v>Mist/Cloudy</v>
      </c>
      <c r="V37" s="15" t="str">
        <f t="shared" si="5"/>
        <v>Off Peak</v>
      </c>
      <c r="W37" s="15" t="str">
        <f t="shared" si="6"/>
        <v>Jan</v>
      </c>
      <c r="X37" s="15" t="str">
        <f t="shared" si="7"/>
        <v>2011-Jan</v>
      </c>
      <c r="Y37" s="15" t="str">
        <f t="shared" si="8"/>
        <v>High Demand</v>
      </c>
      <c r="Z37" t="str">
        <f t="shared" si="9"/>
        <v>Sunday</v>
      </c>
    </row>
    <row r="38" spans="1:26" x14ac:dyDescent="0.35">
      <c r="A38" s="6">
        <v>37</v>
      </c>
      <c r="B38" s="7">
        <v>40545</v>
      </c>
      <c r="C38" s="6">
        <v>1</v>
      </c>
      <c r="D38" s="6">
        <v>0</v>
      </c>
      <c r="E38" s="6">
        <v>1</v>
      </c>
      <c r="F38" s="6">
        <v>13</v>
      </c>
      <c r="G38" s="6" t="b">
        <v>0</v>
      </c>
      <c r="H38" s="6">
        <v>0</v>
      </c>
      <c r="I38" s="6">
        <v>2</v>
      </c>
      <c r="J38" s="12">
        <v>0.36</v>
      </c>
      <c r="K38" s="6">
        <v>0.34849999999999998</v>
      </c>
      <c r="L38" s="6">
        <v>0.66</v>
      </c>
      <c r="M38" s="6">
        <v>0.1343</v>
      </c>
      <c r="N38" s="6">
        <v>11</v>
      </c>
      <c r="O38" s="6">
        <v>64</v>
      </c>
      <c r="P38" s="6">
        <v>75</v>
      </c>
      <c r="Q38" s="15" t="str">
        <f t="shared" si="0"/>
        <v>Weekend</v>
      </c>
      <c r="R38" s="15" t="str">
        <f t="shared" si="1"/>
        <v>Afternoon</v>
      </c>
      <c r="S38" s="15" t="str">
        <f t="shared" si="2"/>
        <v>Hot</v>
      </c>
      <c r="T38" s="15" t="str">
        <f t="shared" si="3"/>
        <v>Comfortable</v>
      </c>
      <c r="U38" s="15" t="str">
        <f t="shared" si="4"/>
        <v>Mist/Cloudy</v>
      </c>
      <c r="V38" s="15" t="str">
        <f t="shared" si="5"/>
        <v>Off Peak</v>
      </c>
      <c r="W38" s="15" t="str">
        <f t="shared" si="6"/>
        <v>Jan</v>
      </c>
      <c r="X38" s="15" t="str">
        <f t="shared" si="7"/>
        <v>2011-Jan</v>
      </c>
      <c r="Y38" s="15" t="str">
        <f t="shared" si="8"/>
        <v>High Demand</v>
      </c>
      <c r="Z38" t="str">
        <f t="shared" si="9"/>
        <v>Sunday</v>
      </c>
    </row>
    <row r="39" spans="1:26" x14ac:dyDescent="0.35">
      <c r="A39" s="8">
        <v>38</v>
      </c>
      <c r="B39" s="9">
        <v>40545</v>
      </c>
      <c r="C39" s="8">
        <v>1</v>
      </c>
      <c r="D39" s="8">
        <v>0</v>
      </c>
      <c r="E39" s="8">
        <v>1</v>
      </c>
      <c r="F39" s="8">
        <v>14</v>
      </c>
      <c r="G39" s="8" t="b">
        <v>0</v>
      </c>
      <c r="H39" s="8">
        <v>0</v>
      </c>
      <c r="I39" s="8">
        <v>3</v>
      </c>
      <c r="J39" s="13">
        <v>0.36</v>
      </c>
      <c r="K39" s="8">
        <v>0</v>
      </c>
      <c r="L39" s="8">
        <v>0.76</v>
      </c>
      <c r="M39" s="8">
        <v>0.19400000000000001</v>
      </c>
      <c r="N39" s="8">
        <v>4</v>
      </c>
      <c r="O39" s="8">
        <v>55</v>
      </c>
      <c r="P39" s="8">
        <v>59</v>
      </c>
      <c r="Q39" s="15" t="str">
        <f t="shared" si="0"/>
        <v>Weekend</v>
      </c>
      <c r="R39" s="15" t="str">
        <f t="shared" si="1"/>
        <v>Afternoon</v>
      </c>
      <c r="S39" s="15" t="str">
        <f t="shared" si="2"/>
        <v>Hot</v>
      </c>
      <c r="T39" s="15" t="str">
        <f t="shared" si="3"/>
        <v>Comfortable</v>
      </c>
      <c r="U39" s="15" t="str">
        <f t="shared" si="4"/>
        <v>Light Rain</v>
      </c>
      <c r="V39" s="15" t="str">
        <f t="shared" si="5"/>
        <v>Off Peak</v>
      </c>
      <c r="W39" s="15" t="str">
        <f t="shared" si="6"/>
        <v>Jan</v>
      </c>
      <c r="X39" s="15" t="str">
        <f t="shared" si="7"/>
        <v>2011-Jan</v>
      </c>
      <c r="Y39" s="15" t="str">
        <f t="shared" si="8"/>
        <v>High Demand</v>
      </c>
      <c r="Z39" t="str">
        <f t="shared" si="9"/>
        <v>Sunday</v>
      </c>
    </row>
    <row r="40" spans="1:26" x14ac:dyDescent="0.35">
      <c r="A40" s="6">
        <v>39</v>
      </c>
      <c r="B40" s="7">
        <v>40545</v>
      </c>
      <c r="C40" s="6">
        <v>1</v>
      </c>
      <c r="D40" s="6">
        <v>0</v>
      </c>
      <c r="E40" s="6">
        <v>1</v>
      </c>
      <c r="F40" s="6">
        <v>15</v>
      </c>
      <c r="G40" s="6" t="b">
        <v>0</v>
      </c>
      <c r="H40" s="6">
        <v>0</v>
      </c>
      <c r="I40" s="6">
        <v>3</v>
      </c>
      <c r="J40" s="12">
        <v>0.34</v>
      </c>
      <c r="K40" s="6">
        <v>0.33329999999999999</v>
      </c>
      <c r="L40" s="6">
        <v>0.81</v>
      </c>
      <c r="M40" s="6">
        <v>0.16420000000000001</v>
      </c>
      <c r="N40" s="6">
        <v>19</v>
      </c>
      <c r="O40" s="6">
        <v>55</v>
      </c>
      <c r="P40" s="6">
        <v>74</v>
      </c>
      <c r="Q40" s="15" t="str">
        <f t="shared" si="0"/>
        <v>Weekend</v>
      </c>
      <c r="R40" s="15" t="str">
        <f t="shared" si="1"/>
        <v>Afternoon</v>
      </c>
      <c r="S40" s="15" t="str">
        <f t="shared" si="2"/>
        <v>Hot</v>
      </c>
      <c r="T40" s="15" t="str">
        <f t="shared" si="3"/>
        <v>Comfortable</v>
      </c>
      <c r="U40" s="15" t="str">
        <f t="shared" si="4"/>
        <v>Light Rain</v>
      </c>
      <c r="V40" s="15" t="str">
        <f t="shared" si="5"/>
        <v>Off Peak</v>
      </c>
      <c r="W40" s="15" t="str">
        <f t="shared" si="6"/>
        <v>Jan</v>
      </c>
      <c r="X40" s="15" t="str">
        <f t="shared" si="7"/>
        <v>2011-Jan</v>
      </c>
      <c r="Y40" s="15" t="str">
        <f t="shared" si="8"/>
        <v>High Demand</v>
      </c>
      <c r="Z40" t="str">
        <f t="shared" si="9"/>
        <v>Sunday</v>
      </c>
    </row>
    <row r="41" spans="1:26" x14ac:dyDescent="0.35">
      <c r="A41" s="8">
        <v>40</v>
      </c>
      <c r="B41" s="9">
        <v>40545</v>
      </c>
      <c r="C41" s="8">
        <v>1</v>
      </c>
      <c r="D41" s="8">
        <v>0</v>
      </c>
      <c r="E41" s="8">
        <v>1</v>
      </c>
      <c r="F41" s="8">
        <v>16</v>
      </c>
      <c r="G41" s="8" t="b">
        <v>0</v>
      </c>
      <c r="H41" s="8">
        <v>0</v>
      </c>
      <c r="I41" s="8">
        <v>3</v>
      </c>
      <c r="J41" s="13">
        <v>0.34</v>
      </c>
      <c r="K41" s="8">
        <v>0.33329999999999999</v>
      </c>
      <c r="L41" s="8">
        <v>0.71</v>
      </c>
      <c r="M41" s="8">
        <v>0.16420000000000001</v>
      </c>
      <c r="N41" s="8">
        <v>9</v>
      </c>
      <c r="O41" s="8">
        <v>67</v>
      </c>
      <c r="P41" s="8">
        <v>76</v>
      </c>
      <c r="Q41" s="15" t="str">
        <f t="shared" si="0"/>
        <v>Weekend</v>
      </c>
      <c r="R41" s="15" t="str">
        <f t="shared" si="1"/>
        <v>Afternoon</v>
      </c>
      <c r="S41" s="15" t="str">
        <f t="shared" si="2"/>
        <v>Hot</v>
      </c>
      <c r="T41" s="15" t="str">
        <f t="shared" si="3"/>
        <v>Comfortable</v>
      </c>
      <c r="U41" s="15" t="str">
        <f t="shared" si="4"/>
        <v>Light Rain</v>
      </c>
      <c r="V41" s="15" t="str">
        <f t="shared" si="5"/>
        <v>Off Peak</v>
      </c>
      <c r="W41" s="15" t="str">
        <f t="shared" si="6"/>
        <v>Jan</v>
      </c>
      <c r="X41" s="15" t="str">
        <f t="shared" si="7"/>
        <v>2011-Jan</v>
      </c>
      <c r="Y41" s="15" t="str">
        <f t="shared" si="8"/>
        <v>High Demand</v>
      </c>
      <c r="Z41" t="str">
        <f t="shared" si="9"/>
        <v>Sunday</v>
      </c>
    </row>
    <row r="42" spans="1:26" x14ac:dyDescent="0.35">
      <c r="A42" s="6">
        <v>41</v>
      </c>
      <c r="B42" s="7">
        <v>40545</v>
      </c>
      <c r="C42" s="6">
        <v>1</v>
      </c>
      <c r="D42" s="6">
        <v>0</v>
      </c>
      <c r="E42" s="6">
        <v>1</v>
      </c>
      <c r="F42" s="6">
        <v>17</v>
      </c>
      <c r="G42" s="6" t="b">
        <v>0</v>
      </c>
      <c r="H42" s="6">
        <v>0</v>
      </c>
      <c r="I42" s="6">
        <v>1</v>
      </c>
      <c r="J42" s="12">
        <v>0.34</v>
      </c>
      <c r="K42" s="6">
        <v>0.33329999999999999</v>
      </c>
      <c r="L42" s="6">
        <v>0.56999999999999995</v>
      </c>
      <c r="M42" s="6">
        <v>0.19400000000000001</v>
      </c>
      <c r="N42" s="6">
        <v>7</v>
      </c>
      <c r="O42" s="6">
        <v>58</v>
      </c>
      <c r="P42" s="6">
        <v>65</v>
      </c>
      <c r="Q42" s="15" t="str">
        <f t="shared" si="0"/>
        <v>Weekend</v>
      </c>
      <c r="R42" s="15" t="str">
        <f t="shared" si="1"/>
        <v>Night</v>
      </c>
      <c r="S42" s="15" t="str">
        <f t="shared" si="2"/>
        <v>Hot</v>
      </c>
      <c r="T42" s="15" t="str">
        <f t="shared" si="3"/>
        <v>Comfortable</v>
      </c>
      <c r="U42" s="15" t="str">
        <f t="shared" si="4"/>
        <v>Clear</v>
      </c>
      <c r="V42" s="15" t="str">
        <f t="shared" si="5"/>
        <v>PM Peak</v>
      </c>
      <c r="W42" s="15" t="str">
        <f t="shared" si="6"/>
        <v>Jan</v>
      </c>
      <c r="X42" s="15" t="str">
        <f t="shared" si="7"/>
        <v>2011-Jan</v>
      </c>
      <c r="Y42" s="15" t="str">
        <f t="shared" si="8"/>
        <v>High Demand</v>
      </c>
      <c r="Z42" t="str">
        <f t="shared" si="9"/>
        <v>Sunday</v>
      </c>
    </row>
    <row r="43" spans="1:26" x14ac:dyDescent="0.35">
      <c r="A43" s="8">
        <v>42</v>
      </c>
      <c r="B43" s="9">
        <v>40545</v>
      </c>
      <c r="C43" s="8">
        <v>1</v>
      </c>
      <c r="D43" s="8">
        <v>0</v>
      </c>
      <c r="E43" s="8">
        <v>1</v>
      </c>
      <c r="F43" s="8">
        <v>18</v>
      </c>
      <c r="G43" s="8" t="b">
        <v>0</v>
      </c>
      <c r="H43" s="8">
        <v>0</v>
      </c>
      <c r="I43" s="8">
        <v>2</v>
      </c>
      <c r="J43" s="13">
        <v>0.36</v>
      </c>
      <c r="K43" s="8">
        <v>0.33329999999999999</v>
      </c>
      <c r="L43" s="8">
        <v>0.46</v>
      </c>
      <c r="M43" s="8">
        <v>0.32840000000000003</v>
      </c>
      <c r="N43" s="8">
        <v>10</v>
      </c>
      <c r="O43" s="8">
        <v>43</v>
      </c>
      <c r="P43" s="8">
        <v>53</v>
      </c>
      <c r="Q43" s="15" t="str">
        <f t="shared" si="0"/>
        <v>Weekend</v>
      </c>
      <c r="R43" s="15" t="str">
        <f t="shared" si="1"/>
        <v>Night</v>
      </c>
      <c r="S43" s="15" t="str">
        <f t="shared" si="2"/>
        <v>Hot</v>
      </c>
      <c r="T43" s="15" t="str">
        <f t="shared" si="3"/>
        <v>Comfortable</v>
      </c>
      <c r="U43" s="15" t="str">
        <f t="shared" si="4"/>
        <v>Mist/Cloudy</v>
      </c>
      <c r="V43" s="15" t="str">
        <f t="shared" si="5"/>
        <v>PM Peak</v>
      </c>
      <c r="W43" s="15" t="str">
        <f t="shared" si="6"/>
        <v>Jan</v>
      </c>
      <c r="X43" s="15" t="str">
        <f t="shared" si="7"/>
        <v>2011-Jan</v>
      </c>
      <c r="Y43" s="15" t="str">
        <f t="shared" si="8"/>
        <v>Low Demand</v>
      </c>
      <c r="Z43" t="str">
        <f t="shared" si="9"/>
        <v>Sunday</v>
      </c>
    </row>
    <row r="44" spans="1:26" x14ac:dyDescent="0.35">
      <c r="A44" s="6">
        <v>43</v>
      </c>
      <c r="B44" s="7">
        <v>40545</v>
      </c>
      <c r="C44" s="6">
        <v>1</v>
      </c>
      <c r="D44" s="6">
        <v>0</v>
      </c>
      <c r="E44" s="6">
        <v>1</v>
      </c>
      <c r="F44" s="6">
        <v>19</v>
      </c>
      <c r="G44" s="6" t="b">
        <v>0</v>
      </c>
      <c r="H44" s="6">
        <v>0</v>
      </c>
      <c r="I44" s="6">
        <v>1</v>
      </c>
      <c r="J44" s="12">
        <v>0.32</v>
      </c>
      <c r="K44" s="6">
        <v>0.28789999999999999</v>
      </c>
      <c r="L44" s="6">
        <v>0.42</v>
      </c>
      <c r="M44" s="6">
        <v>0.44779999999999998</v>
      </c>
      <c r="N44" s="6">
        <v>1</v>
      </c>
      <c r="O44" s="6">
        <v>29</v>
      </c>
      <c r="P44" s="6">
        <v>30</v>
      </c>
      <c r="Q44" s="15" t="str">
        <f t="shared" si="0"/>
        <v>Weekend</v>
      </c>
      <c r="R44" s="15" t="str">
        <f t="shared" si="1"/>
        <v>Night</v>
      </c>
      <c r="S44" s="15" t="str">
        <f t="shared" si="2"/>
        <v>Hot</v>
      </c>
      <c r="T44" s="15" t="str">
        <f t="shared" si="3"/>
        <v>Comfortable</v>
      </c>
      <c r="U44" s="15" t="str">
        <f t="shared" si="4"/>
        <v>Clear</v>
      </c>
      <c r="V44" s="15" t="str">
        <f t="shared" si="5"/>
        <v>PM Peak</v>
      </c>
      <c r="W44" s="15" t="str">
        <f t="shared" si="6"/>
        <v>Jan</v>
      </c>
      <c r="X44" s="15" t="str">
        <f t="shared" si="7"/>
        <v>2011-Jan</v>
      </c>
      <c r="Y44" s="15" t="str">
        <f t="shared" si="8"/>
        <v>Low Demand</v>
      </c>
      <c r="Z44" t="str">
        <f t="shared" si="9"/>
        <v>Sunday</v>
      </c>
    </row>
    <row r="45" spans="1:26" x14ac:dyDescent="0.35">
      <c r="A45" s="8">
        <v>44</v>
      </c>
      <c r="B45" s="9">
        <v>40545</v>
      </c>
      <c r="C45" s="8">
        <v>1</v>
      </c>
      <c r="D45" s="8">
        <v>0</v>
      </c>
      <c r="E45" s="8">
        <v>1</v>
      </c>
      <c r="F45" s="8">
        <v>20</v>
      </c>
      <c r="G45" s="8" t="b">
        <v>0</v>
      </c>
      <c r="H45" s="8">
        <v>0</v>
      </c>
      <c r="I45" s="8">
        <v>1</v>
      </c>
      <c r="J45" s="13">
        <v>0.3</v>
      </c>
      <c r="K45" s="8">
        <v>0</v>
      </c>
      <c r="L45" s="8">
        <v>0.39</v>
      </c>
      <c r="M45" s="8">
        <v>0.35820000000000002</v>
      </c>
      <c r="N45" s="8">
        <v>5</v>
      </c>
      <c r="O45" s="8">
        <v>17</v>
      </c>
      <c r="P45" s="8">
        <v>22</v>
      </c>
      <c r="Q45" s="15" t="str">
        <f t="shared" si="0"/>
        <v>Weekend</v>
      </c>
      <c r="R45" s="15" t="str">
        <f t="shared" si="1"/>
        <v>Night</v>
      </c>
      <c r="S45" s="15" t="str">
        <f t="shared" si="2"/>
        <v>Hot</v>
      </c>
      <c r="T45" s="15" t="str">
        <f t="shared" si="3"/>
        <v>Comfortable</v>
      </c>
      <c r="U45" s="15" t="str">
        <f t="shared" si="4"/>
        <v>Clear</v>
      </c>
      <c r="V45" s="15" t="str">
        <f t="shared" si="5"/>
        <v>Off Peak</v>
      </c>
      <c r="W45" s="15" t="str">
        <f t="shared" si="6"/>
        <v>Jan</v>
      </c>
      <c r="X45" s="15" t="str">
        <f t="shared" si="7"/>
        <v>2011-Jan</v>
      </c>
      <c r="Y45" s="15" t="str">
        <f t="shared" si="8"/>
        <v>Low Demand</v>
      </c>
      <c r="Z45" t="str">
        <f t="shared" si="9"/>
        <v>Sunday</v>
      </c>
    </row>
    <row r="46" spans="1:26" x14ac:dyDescent="0.35">
      <c r="A46" s="6">
        <v>45</v>
      </c>
      <c r="B46" s="7">
        <v>40545</v>
      </c>
      <c r="C46" s="6">
        <v>1</v>
      </c>
      <c r="D46" s="6">
        <v>0</v>
      </c>
      <c r="E46" s="6">
        <v>1</v>
      </c>
      <c r="F46" s="6">
        <v>21</v>
      </c>
      <c r="G46" s="6" t="b">
        <v>0</v>
      </c>
      <c r="H46" s="6">
        <v>0</v>
      </c>
      <c r="I46" s="6">
        <v>1</v>
      </c>
      <c r="J46" s="12">
        <v>0.26</v>
      </c>
      <c r="K46" s="6">
        <v>0.2273</v>
      </c>
      <c r="L46" s="6">
        <v>0.44</v>
      </c>
      <c r="M46" s="6">
        <v>0.32840000000000003</v>
      </c>
      <c r="N46" s="6">
        <v>11</v>
      </c>
      <c r="O46" s="6">
        <v>20</v>
      </c>
      <c r="P46" s="6">
        <v>31</v>
      </c>
      <c r="Q46" s="15" t="str">
        <f t="shared" si="0"/>
        <v>Weekend</v>
      </c>
      <c r="R46" s="15" t="str">
        <f t="shared" si="1"/>
        <v>Night</v>
      </c>
      <c r="S46" s="15" t="str">
        <f t="shared" si="2"/>
        <v>Hot</v>
      </c>
      <c r="T46" s="15" t="str">
        <f t="shared" si="3"/>
        <v>Comfortable</v>
      </c>
      <c r="U46" s="15" t="str">
        <f t="shared" si="4"/>
        <v>Clear</v>
      </c>
      <c r="V46" s="15" t="str">
        <f t="shared" si="5"/>
        <v>Off Peak</v>
      </c>
      <c r="W46" s="15" t="str">
        <f t="shared" si="6"/>
        <v>Jan</v>
      </c>
      <c r="X46" s="15" t="str">
        <f t="shared" si="7"/>
        <v>2011-Jan</v>
      </c>
      <c r="Y46" s="15" t="str">
        <f t="shared" si="8"/>
        <v>Low Demand</v>
      </c>
      <c r="Z46" t="str">
        <f t="shared" si="9"/>
        <v>Sunday</v>
      </c>
    </row>
    <row r="47" spans="1:26" x14ac:dyDescent="0.35">
      <c r="A47" s="8">
        <v>46</v>
      </c>
      <c r="B47" s="9">
        <v>40545</v>
      </c>
      <c r="C47" s="8">
        <v>1</v>
      </c>
      <c r="D47" s="8">
        <v>0</v>
      </c>
      <c r="E47" s="8">
        <v>1</v>
      </c>
      <c r="F47" s="8">
        <v>22</v>
      </c>
      <c r="G47" s="8" t="b">
        <v>0</v>
      </c>
      <c r="H47" s="8">
        <v>0</v>
      </c>
      <c r="I47" s="8">
        <v>1</v>
      </c>
      <c r="J47" s="13">
        <v>0.24</v>
      </c>
      <c r="K47" s="8">
        <v>0.21210000000000001</v>
      </c>
      <c r="L47" s="8">
        <v>0.44</v>
      </c>
      <c r="M47" s="8">
        <v>0.29849999999999999</v>
      </c>
      <c r="N47" s="8">
        <v>0</v>
      </c>
      <c r="O47" s="8">
        <v>9</v>
      </c>
      <c r="P47" s="8">
        <v>9</v>
      </c>
      <c r="Q47" s="15" t="str">
        <f t="shared" si="0"/>
        <v>Weekend</v>
      </c>
      <c r="R47" s="15" t="str">
        <f t="shared" si="1"/>
        <v>Night</v>
      </c>
      <c r="S47" s="15" t="str">
        <f t="shared" si="2"/>
        <v>Hot</v>
      </c>
      <c r="T47" s="15" t="str">
        <f t="shared" si="3"/>
        <v>Comfortable</v>
      </c>
      <c r="U47" s="15" t="str">
        <f t="shared" si="4"/>
        <v>Clear</v>
      </c>
      <c r="V47" s="15" t="str">
        <f t="shared" si="5"/>
        <v>Off Peak</v>
      </c>
      <c r="W47" s="15" t="str">
        <f t="shared" si="6"/>
        <v>Jan</v>
      </c>
      <c r="X47" s="15" t="str">
        <f t="shared" si="7"/>
        <v>2011-Jan</v>
      </c>
      <c r="Y47" s="15" t="str">
        <f t="shared" si="8"/>
        <v>Low Demand</v>
      </c>
      <c r="Z47" t="str">
        <f t="shared" si="9"/>
        <v>Sunday</v>
      </c>
    </row>
    <row r="48" spans="1:26" x14ac:dyDescent="0.35">
      <c r="A48" s="6">
        <v>47</v>
      </c>
      <c r="B48" s="7">
        <v>40545</v>
      </c>
      <c r="C48" s="6">
        <v>1</v>
      </c>
      <c r="D48" s="6">
        <v>0</v>
      </c>
      <c r="E48" s="6">
        <v>1</v>
      </c>
      <c r="F48" s="6">
        <v>23</v>
      </c>
      <c r="G48" s="6" t="b">
        <v>0</v>
      </c>
      <c r="H48" s="6">
        <v>0</v>
      </c>
      <c r="I48" s="6">
        <v>1</v>
      </c>
      <c r="J48" s="12">
        <v>0.22</v>
      </c>
      <c r="K48" s="6">
        <v>0.2273</v>
      </c>
      <c r="L48" s="6">
        <v>0.47</v>
      </c>
      <c r="M48" s="6">
        <v>0.16420000000000001</v>
      </c>
      <c r="N48" s="6">
        <v>0</v>
      </c>
      <c r="O48" s="6">
        <v>8</v>
      </c>
      <c r="P48" s="6">
        <v>8</v>
      </c>
      <c r="Q48" s="15" t="str">
        <f t="shared" si="0"/>
        <v>Weekend</v>
      </c>
      <c r="R48" s="15" t="str">
        <f t="shared" si="1"/>
        <v>Night</v>
      </c>
      <c r="S48" s="15" t="str">
        <f t="shared" si="2"/>
        <v>Hot</v>
      </c>
      <c r="T48" s="15" t="str">
        <f t="shared" si="3"/>
        <v>Comfortable</v>
      </c>
      <c r="U48" s="15" t="str">
        <f t="shared" si="4"/>
        <v>Clear</v>
      </c>
      <c r="V48" s="15" t="str">
        <f t="shared" si="5"/>
        <v>Off Peak</v>
      </c>
      <c r="W48" s="15" t="str">
        <f t="shared" si="6"/>
        <v>Jan</v>
      </c>
      <c r="X48" s="15" t="str">
        <f t="shared" si="7"/>
        <v>2011-Jan</v>
      </c>
      <c r="Y48" s="15" t="str">
        <f t="shared" si="8"/>
        <v>Low Demand</v>
      </c>
      <c r="Z48" t="str">
        <f t="shared" si="9"/>
        <v>Sunday</v>
      </c>
    </row>
    <row r="49" spans="1:26" x14ac:dyDescent="0.35">
      <c r="A49" s="8">
        <v>48</v>
      </c>
      <c r="B49" s="9">
        <v>40546</v>
      </c>
      <c r="C49" s="8">
        <v>1</v>
      </c>
      <c r="D49" s="8">
        <v>0</v>
      </c>
      <c r="E49" s="8">
        <v>1</v>
      </c>
      <c r="F49" s="8">
        <v>0</v>
      </c>
      <c r="G49" s="8" t="b">
        <v>0</v>
      </c>
      <c r="H49" s="8">
        <v>1</v>
      </c>
      <c r="I49" s="8">
        <v>1</v>
      </c>
      <c r="J49" s="13">
        <v>0.22</v>
      </c>
      <c r="K49" s="8">
        <v>0.19700000000000001</v>
      </c>
      <c r="L49" s="8">
        <v>0.44</v>
      </c>
      <c r="M49" s="8">
        <v>0.35820000000000002</v>
      </c>
      <c r="N49" s="8">
        <v>0</v>
      </c>
      <c r="O49" s="8">
        <v>5</v>
      </c>
      <c r="P49" s="8">
        <v>5</v>
      </c>
      <c r="Q49" s="15" t="str">
        <f t="shared" si="0"/>
        <v>Weekday</v>
      </c>
      <c r="R49" s="15" t="str">
        <f t="shared" si="1"/>
        <v>Late Night</v>
      </c>
      <c r="S49" s="15" t="str">
        <f t="shared" si="2"/>
        <v>Hot</v>
      </c>
      <c r="T49" s="15" t="str">
        <f t="shared" si="3"/>
        <v>Comfortable</v>
      </c>
      <c r="U49" s="15" t="str">
        <f t="shared" si="4"/>
        <v>Clear</v>
      </c>
      <c r="V49" s="15" t="str">
        <f t="shared" si="5"/>
        <v>Off Peak</v>
      </c>
      <c r="W49" s="15" t="str">
        <f t="shared" si="6"/>
        <v>Jan</v>
      </c>
      <c r="X49" s="15" t="str">
        <f t="shared" si="7"/>
        <v>2011-Jan</v>
      </c>
      <c r="Y49" s="15" t="str">
        <f t="shared" si="8"/>
        <v>Low Demand</v>
      </c>
      <c r="Z49" t="str">
        <f t="shared" si="9"/>
        <v>Monday</v>
      </c>
    </row>
    <row r="50" spans="1:26" x14ac:dyDescent="0.35">
      <c r="A50" s="6">
        <v>49</v>
      </c>
      <c r="B50" s="7">
        <v>40546</v>
      </c>
      <c r="C50" s="6">
        <v>1</v>
      </c>
      <c r="D50" s="6">
        <v>0</v>
      </c>
      <c r="E50" s="6">
        <v>1</v>
      </c>
      <c r="F50" s="6">
        <v>1</v>
      </c>
      <c r="G50" s="6" t="b">
        <v>0</v>
      </c>
      <c r="H50" s="6">
        <v>1</v>
      </c>
      <c r="I50" s="6">
        <v>1</v>
      </c>
      <c r="J50" s="12">
        <v>0.2</v>
      </c>
      <c r="K50" s="6">
        <v>0</v>
      </c>
      <c r="L50" s="6">
        <v>0.44</v>
      </c>
      <c r="M50" s="6">
        <v>0.41789999999999999</v>
      </c>
      <c r="N50" s="6">
        <v>0</v>
      </c>
      <c r="O50" s="6">
        <v>2</v>
      </c>
      <c r="P50" s="6">
        <v>2</v>
      </c>
      <c r="Q50" s="15" t="str">
        <f t="shared" si="0"/>
        <v>Weekday</v>
      </c>
      <c r="R50" s="15" t="str">
        <f t="shared" si="1"/>
        <v>Late Night</v>
      </c>
      <c r="S50" s="15" t="str">
        <f t="shared" si="2"/>
        <v>Mild</v>
      </c>
      <c r="T50" s="15" t="str">
        <f t="shared" si="3"/>
        <v>Comfortable</v>
      </c>
      <c r="U50" s="15" t="str">
        <f t="shared" si="4"/>
        <v>Clear</v>
      </c>
      <c r="V50" s="15" t="str">
        <f t="shared" si="5"/>
        <v>Off Peak</v>
      </c>
      <c r="W50" s="15" t="str">
        <f t="shared" si="6"/>
        <v>Jan</v>
      </c>
      <c r="X50" s="15" t="str">
        <f t="shared" si="7"/>
        <v>2011-Jan</v>
      </c>
      <c r="Y50" s="15" t="str">
        <f t="shared" si="8"/>
        <v>Low Demand</v>
      </c>
      <c r="Z50" t="str">
        <f t="shared" si="9"/>
        <v>Monday</v>
      </c>
    </row>
    <row r="51" spans="1:26" x14ac:dyDescent="0.35">
      <c r="A51" s="8">
        <v>50</v>
      </c>
      <c r="B51" s="9">
        <v>40546</v>
      </c>
      <c r="C51" s="8">
        <v>1</v>
      </c>
      <c r="D51" s="8">
        <v>0</v>
      </c>
      <c r="E51" s="8">
        <v>1</v>
      </c>
      <c r="F51" s="8">
        <v>4</v>
      </c>
      <c r="G51" s="8" t="b">
        <v>0</v>
      </c>
      <c r="H51" s="8">
        <v>1</v>
      </c>
      <c r="I51" s="8">
        <v>1</v>
      </c>
      <c r="J51" s="13">
        <v>0.16</v>
      </c>
      <c r="K51" s="8">
        <v>0.13639999999999999</v>
      </c>
      <c r="L51" s="8">
        <v>0.47</v>
      </c>
      <c r="M51" s="8">
        <v>0.3881</v>
      </c>
      <c r="N51" s="8">
        <v>0</v>
      </c>
      <c r="O51" s="8">
        <v>1</v>
      </c>
      <c r="P51" s="8">
        <v>1</v>
      </c>
      <c r="Q51" s="15" t="str">
        <f t="shared" si="0"/>
        <v>Weekday</v>
      </c>
      <c r="R51" s="15" t="str">
        <f t="shared" si="1"/>
        <v>Late Night</v>
      </c>
      <c r="S51" s="15" t="str">
        <f t="shared" si="2"/>
        <v>Mild</v>
      </c>
      <c r="T51" s="15" t="str">
        <f t="shared" si="3"/>
        <v>Comfortable</v>
      </c>
      <c r="U51" s="15" t="str">
        <f t="shared" si="4"/>
        <v>Clear</v>
      </c>
      <c r="V51" s="15" t="str">
        <f t="shared" si="5"/>
        <v>Off Peak</v>
      </c>
      <c r="W51" s="15" t="str">
        <f t="shared" si="6"/>
        <v>Jan</v>
      </c>
      <c r="X51" s="15" t="str">
        <f t="shared" si="7"/>
        <v>2011-Jan</v>
      </c>
      <c r="Y51" s="15" t="str">
        <f t="shared" si="8"/>
        <v>Low Demand</v>
      </c>
      <c r="Z51" t="str">
        <f t="shared" si="9"/>
        <v>Monday</v>
      </c>
    </row>
    <row r="52" spans="1:26" x14ac:dyDescent="0.35">
      <c r="A52" s="6">
        <v>51</v>
      </c>
      <c r="B52" s="7">
        <v>40546</v>
      </c>
      <c r="C52" s="6">
        <v>1</v>
      </c>
      <c r="D52" s="6">
        <v>0</v>
      </c>
      <c r="E52" s="6">
        <v>1</v>
      </c>
      <c r="F52" s="6">
        <v>5</v>
      </c>
      <c r="G52" s="6" t="b">
        <v>0</v>
      </c>
      <c r="H52" s="6">
        <v>1</v>
      </c>
      <c r="I52" s="6">
        <v>1</v>
      </c>
      <c r="J52" s="12">
        <v>0.16</v>
      </c>
      <c r="K52" s="6">
        <v>0.13639999999999999</v>
      </c>
      <c r="L52" s="6">
        <v>0.47</v>
      </c>
      <c r="M52" s="6">
        <v>0.28360000000000002</v>
      </c>
      <c r="N52" s="6">
        <v>0</v>
      </c>
      <c r="O52" s="6">
        <v>3</v>
      </c>
      <c r="P52" s="6">
        <v>3</v>
      </c>
      <c r="Q52" s="15" t="str">
        <f t="shared" si="0"/>
        <v>Weekday</v>
      </c>
      <c r="R52" s="15" t="str">
        <f t="shared" si="1"/>
        <v>Late Night</v>
      </c>
      <c r="S52" s="15" t="str">
        <f t="shared" si="2"/>
        <v>Mild</v>
      </c>
      <c r="T52" s="15" t="str">
        <f t="shared" si="3"/>
        <v>Comfortable</v>
      </c>
      <c r="U52" s="15" t="str">
        <f t="shared" si="4"/>
        <v>Clear</v>
      </c>
      <c r="V52" s="15" t="str">
        <f t="shared" si="5"/>
        <v>Off Peak</v>
      </c>
      <c r="W52" s="15" t="str">
        <f t="shared" si="6"/>
        <v>Jan</v>
      </c>
      <c r="X52" s="15" t="str">
        <f t="shared" si="7"/>
        <v>2011-Jan</v>
      </c>
      <c r="Y52" s="15" t="str">
        <f t="shared" si="8"/>
        <v>Low Demand</v>
      </c>
      <c r="Z52" t="str">
        <f t="shared" si="9"/>
        <v>Monday</v>
      </c>
    </row>
    <row r="53" spans="1:26" x14ac:dyDescent="0.35">
      <c r="A53" s="8">
        <v>52</v>
      </c>
      <c r="B53" s="9">
        <v>40546</v>
      </c>
      <c r="C53" s="8">
        <v>1</v>
      </c>
      <c r="D53" s="8">
        <v>0</v>
      </c>
      <c r="E53" s="8">
        <v>1</v>
      </c>
      <c r="F53" s="8">
        <v>6</v>
      </c>
      <c r="G53" s="8" t="b">
        <v>0</v>
      </c>
      <c r="H53" s="8">
        <v>1</v>
      </c>
      <c r="I53" s="8">
        <v>1</v>
      </c>
      <c r="J53" s="13">
        <v>0.14000000000000001</v>
      </c>
      <c r="K53" s="8">
        <v>0.1061</v>
      </c>
      <c r="L53" s="8">
        <v>0.5</v>
      </c>
      <c r="M53" s="8">
        <v>0.3881</v>
      </c>
      <c r="N53" s="8">
        <v>0</v>
      </c>
      <c r="O53" s="8">
        <v>30</v>
      </c>
      <c r="P53" s="8">
        <v>30</v>
      </c>
      <c r="Q53" s="15" t="str">
        <f t="shared" si="0"/>
        <v>Weekday</v>
      </c>
      <c r="R53" s="15" t="str">
        <f t="shared" si="1"/>
        <v>Morning</v>
      </c>
      <c r="S53" s="15" t="str">
        <f t="shared" si="2"/>
        <v>Mild</v>
      </c>
      <c r="T53" s="15" t="str">
        <f t="shared" si="3"/>
        <v>Comfortable</v>
      </c>
      <c r="U53" s="15" t="str">
        <f t="shared" si="4"/>
        <v>Clear</v>
      </c>
      <c r="V53" s="15" t="str">
        <f t="shared" si="5"/>
        <v>Off Peak</v>
      </c>
      <c r="W53" s="15" t="str">
        <f t="shared" si="6"/>
        <v>Jan</v>
      </c>
      <c r="X53" s="15" t="str">
        <f t="shared" si="7"/>
        <v>2011-Jan</v>
      </c>
      <c r="Y53" s="15" t="str">
        <f t="shared" si="8"/>
        <v>Low Demand</v>
      </c>
      <c r="Z53" t="str">
        <f t="shared" si="9"/>
        <v>Monday</v>
      </c>
    </row>
    <row r="54" spans="1:26" x14ac:dyDescent="0.35">
      <c r="A54" s="6">
        <v>53</v>
      </c>
      <c r="B54" s="7">
        <v>40546</v>
      </c>
      <c r="C54" s="6">
        <v>1</v>
      </c>
      <c r="D54" s="6">
        <v>0</v>
      </c>
      <c r="E54" s="6">
        <v>1</v>
      </c>
      <c r="F54" s="6">
        <v>7</v>
      </c>
      <c r="G54" s="6" t="b">
        <v>0</v>
      </c>
      <c r="H54" s="6">
        <v>1</v>
      </c>
      <c r="I54" s="6">
        <v>1</v>
      </c>
      <c r="J54" s="12">
        <v>0.14000000000000001</v>
      </c>
      <c r="K54" s="6">
        <v>0.13639999999999999</v>
      </c>
      <c r="L54" s="6">
        <v>0.5</v>
      </c>
      <c r="M54" s="6">
        <v>0.19400000000000001</v>
      </c>
      <c r="N54" s="6">
        <v>1</v>
      </c>
      <c r="O54" s="6">
        <v>63</v>
      </c>
      <c r="P54" s="6">
        <v>64</v>
      </c>
      <c r="Q54" s="15" t="str">
        <f t="shared" si="0"/>
        <v>Weekday</v>
      </c>
      <c r="R54" s="15" t="str">
        <f t="shared" si="1"/>
        <v>Morning</v>
      </c>
      <c r="S54" s="15" t="str">
        <f t="shared" si="2"/>
        <v>Mild</v>
      </c>
      <c r="T54" s="15" t="str">
        <f t="shared" si="3"/>
        <v>Comfortable</v>
      </c>
      <c r="U54" s="15" t="str">
        <f t="shared" si="4"/>
        <v>Clear</v>
      </c>
      <c r="V54" s="15" t="str">
        <f t="shared" si="5"/>
        <v>AM Peak</v>
      </c>
      <c r="W54" s="15" t="str">
        <f t="shared" si="6"/>
        <v>Jan</v>
      </c>
      <c r="X54" s="15" t="str">
        <f t="shared" si="7"/>
        <v>2011-Jan</v>
      </c>
      <c r="Y54" s="15" t="str">
        <f t="shared" si="8"/>
        <v>High Demand</v>
      </c>
      <c r="Z54" t="str">
        <f t="shared" si="9"/>
        <v>Monday</v>
      </c>
    </row>
    <row r="55" spans="1:26" x14ac:dyDescent="0.35">
      <c r="A55" s="8">
        <v>54</v>
      </c>
      <c r="B55" s="9">
        <v>40546</v>
      </c>
      <c r="C55" s="8">
        <v>1</v>
      </c>
      <c r="D55" s="8">
        <v>0</v>
      </c>
      <c r="E55" s="8">
        <v>1</v>
      </c>
      <c r="F55" s="8">
        <v>8</v>
      </c>
      <c r="G55" s="8" t="b">
        <v>0</v>
      </c>
      <c r="H55" s="8">
        <v>1</v>
      </c>
      <c r="I55" s="8">
        <v>1</v>
      </c>
      <c r="J55" s="13">
        <v>0.14000000000000001</v>
      </c>
      <c r="K55" s="8">
        <v>0.1212</v>
      </c>
      <c r="L55" s="8">
        <v>0.5</v>
      </c>
      <c r="M55" s="8">
        <v>0.28360000000000002</v>
      </c>
      <c r="N55" s="8">
        <v>1</v>
      </c>
      <c r="O55" s="8">
        <v>153</v>
      </c>
      <c r="P55" s="8">
        <v>154</v>
      </c>
      <c r="Q55" s="15" t="str">
        <f t="shared" si="0"/>
        <v>Weekday</v>
      </c>
      <c r="R55" s="15" t="str">
        <f t="shared" si="1"/>
        <v>Morning</v>
      </c>
      <c r="S55" s="15" t="str">
        <f t="shared" si="2"/>
        <v>Mild</v>
      </c>
      <c r="T55" s="15" t="str">
        <f t="shared" si="3"/>
        <v>Comfortable</v>
      </c>
      <c r="U55" s="15" t="str">
        <f t="shared" si="4"/>
        <v>Clear</v>
      </c>
      <c r="V55" s="15" t="str">
        <f t="shared" si="5"/>
        <v>AM Peak</v>
      </c>
      <c r="W55" s="15" t="str">
        <f t="shared" si="6"/>
        <v>Jan</v>
      </c>
      <c r="X55" s="15" t="str">
        <f t="shared" si="7"/>
        <v>2011-Jan</v>
      </c>
      <c r="Y55" s="15" t="str">
        <f t="shared" si="8"/>
        <v>High Demand</v>
      </c>
      <c r="Z55" t="str">
        <f t="shared" si="9"/>
        <v>Monday</v>
      </c>
    </row>
    <row r="56" spans="1:26" x14ac:dyDescent="0.35">
      <c r="A56" s="6">
        <v>55</v>
      </c>
      <c r="B56" s="7">
        <v>40546</v>
      </c>
      <c r="C56" s="6">
        <v>1</v>
      </c>
      <c r="D56" s="6">
        <v>0</v>
      </c>
      <c r="E56" s="6">
        <v>1</v>
      </c>
      <c r="F56" s="6">
        <v>9</v>
      </c>
      <c r="G56" s="6" t="b">
        <v>0</v>
      </c>
      <c r="H56" s="6">
        <v>1</v>
      </c>
      <c r="I56" s="6">
        <v>1</v>
      </c>
      <c r="J56" s="12">
        <v>0.16</v>
      </c>
      <c r="K56" s="6">
        <v>0.13639999999999999</v>
      </c>
      <c r="L56" s="6">
        <v>0.43</v>
      </c>
      <c r="M56" s="6">
        <v>0.3881</v>
      </c>
      <c r="N56" s="6">
        <v>7</v>
      </c>
      <c r="O56" s="6">
        <v>81</v>
      </c>
      <c r="P56" s="6">
        <v>88</v>
      </c>
      <c r="Q56" s="15" t="str">
        <f t="shared" si="0"/>
        <v>Weekday</v>
      </c>
      <c r="R56" s="15" t="str">
        <f t="shared" si="1"/>
        <v>Morning</v>
      </c>
      <c r="S56" s="15" t="str">
        <f t="shared" si="2"/>
        <v>Mild</v>
      </c>
      <c r="T56" s="15" t="str">
        <f t="shared" si="3"/>
        <v>Comfortable</v>
      </c>
      <c r="U56" s="15" t="str">
        <f t="shared" si="4"/>
        <v>Clear</v>
      </c>
      <c r="V56" s="15" t="str">
        <f t="shared" si="5"/>
        <v>AM Peak</v>
      </c>
      <c r="W56" s="15" t="str">
        <f t="shared" si="6"/>
        <v>Jan</v>
      </c>
      <c r="X56" s="15" t="str">
        <f t="shared" si="7"/>
        <v>2011-Jan</v>
      </c>
      <c r="Y56" s="15" t="str">
        <f t="shared" si="8"/>
        <v>High Demand</v>
      </c>
      <c r="Z56" t="str">
        <f t="shared" si="9"/>
        <v>Monday</v>
      </c>
    </row>
    <row r="57" spans="1:26" x14ac:dyDescent="0.35">
      <c r="A57" s="8">
        <v>56</v>
      </c>
      <c r="B57" s="9">
        <v>40546</v>
      </c>
      <c r="C57" s="8">
        <v>1</v>
      </c>
      <c r="D57" s="8">
        <v>0</v>
      </c>
      <c r="E57" s="8">
        <v>1</v>
      </c>
      <c r="F57" s="8">
        <v>10</v>
      </c>
      <c r="G57" s="8" t="b">
        <v>0</v>
      </c>
      <c r="H57" s="8">
        <v>1</v>
      </c>
      <c r="I57" s="8">
        <v>1</v>
      </c>
      <c r="J57" s="13">
        <v>0.18</v>
      </c>
      <c r="K57" s="8">
        <v>0.16669999999999999</v>
      </c>
      <c r="L57" s="8">
        <v>0.43</v>
      </c>
      <c r="M57" s="8">
        <v>0.25369999999999998</v>
      </c>
      <c r="N57" s="8">
        <v>11</v>
      </c>
      <c r="O57" s="8">
        <v>33</v>
      </c>
      <c r="P57" s="8">
        <v>44</v>
      </c>
      <c r="Q57" s="15" t="str">
        <f t="shared" si="0"/>
        <v>Weekday</v>
      </c>
      <c r="R57" s="15" t="str">
        <f t="shared" si="1"/>
        <v>Morning</v>
      </c>
      <c r="S57" s="15" t="str">
        <f t="shared" si="2"/>
        <v>Mild</v>
      </c>
      <c r="T57" s="15" t="str">
        <f t="shared" si="3"/>
        <v>Comfortable</v>
      </c>
      <c r="U57" s="15" t="str">
        <f t="shared" si="4"/>
        <v>Clear</v>
      </c>
      <c r="V57" s="15" t="str">
        <f t="shared" si="5"/>
        <v>Off Peak</v>
      </c>
      <c r="W57" s="15" t="str">
        <f t="shared" si="6"/>
        <v>Jan</v>
      </c>
      <c r="X57" s="15" t="str">
        <f t="shared" si="7"/>
        <v>2011-Jan</v>
      </c>
      <c r="Y57" s="15" t="str">
        <f t="shared" si="8"/>
        <v>Low Demand</v>
      </c>
      <c r="Z57" t="str">
        <f t="shared" si="9"/>
        <v>Monday</v>
      </c>
    </row>
    <row r="58" spans="1:26" x14ac:dyDescent="0.35">
      <c r="A58" s="6">
        <v>57</v>
      </c>
      <c r="B58" s="7">
        <v>40546</v>
      </c>
      <c r="C58" s="6">
        <v>1</v>
      </c>
      <c r="D58" s="6">
        <v>0</v>
      </c>
      <c r="E58" s="6">
        <v>1</v>
      </c>
      <c r="F58" s="6">
        <v>11</v>
      </c>
      <c r="G58" s="6" t="b">
        <v>0</v>
      </c>
      <c r="H58" s="6">
        <v>1</v>
      </c>
      <c r="I58" s="6">
        <v>1</v>
      </c>
      <c r="J58" s="12">
        <v>0.2</v>
      </c>
      <c r="K58" s="6">
        <v>0.18179999999999999</v>
      </c>
      <c r="L58" s="6">
        <v>0.4</v>
      </c>
      <c r="M58" s="6">
        <v>0.32840000000000003</v>
      </c>
      <c r="N58" s="6">
        <v>10</v>
      </c>
      <c r="O58" s="6">
        <v>41</v>
      </c>
      <c r="P58" s="6">
        <v>51</v>
      </c>
      <c r="Q58" s="15" t="str">
        <f t="shared" si="0"/>
        <v>Weekday</v>
      </c>
      <c r="R58" s="15" t="str">
        <f t="shared" si="1"/>
        <v>Morning</v>
      </c>
      <c r="S58" s="15" t="str">
        <f t="shared" si="2"/>
        <v>Mild</v>
      </c>
      <c r="T58" s="15" t="str">
        <f t="shared" si="3"/>
        <v>Comfortable</v>
      </c>
      <c r="U58" s="15" t="str">
        <f t="shared" si="4"/>
        <v>Clear</v>
      </c>
      <c r="V58" s="15" t="str">
        <f t="shared" si="5"/>
        <v>Off Peak</v>
      </c>
      <c r="W58" s="15" t="str">
        <f t="shared" si="6"/>
        <v>Jan</v>
      </c>
      <c r="X58" s="15" t="str">
        <f t="shared" si="7"/>
        <v>2011-Jan</v>
      </c>
      <c r="Y58" s="15" t="str">
        <f t="shared" si="8"/>
        <v>Low Demand</v>
      </c>
      <c r="Z58" t="str">
        <f t="shared" si="9"/>
        <v>Monday</v>
      </c>
    </row>
    <row r="59" spans="1:26" x14ac:dyDescent="0.35">
      <c r="A59" s="8">
        <v>58</v>
      </c>
      <c r="B59" s="9">
        <v>40546</v>
      </c>
      <c r="C59" s="8">
        <v>1</v>
      </c>
      <c r="D59" s="8">
        <v>0</v>
      </c>
      <c r="E59" s="8">
        <v>1</v>
      </c>
      <c r="F59" s="8">
        <v>12</v>
      </c>
      <c r="G59" s="8" t="b">
        <v>0</v>
      </c>
      <c r="H59" s="8">
        <v>1</v>
      </c>
      <c r="I59" s="8">
        <v>1</v>
      </c>
      <c r="J59" s="13">
        <v>0.22</v>
      </c>
      <c r="K59" s="8">
        <v>0.21210000000000001</v>
      </c>
      <c r="L59" s="8">
        <v>0.35</v>
      </c>
      <c r="M59" s="8">
        <v>0.29849999999999999</v>
      </c>
      <c r="N59" s="8">
        <v>13</v>
      </c>
      <c r="O59" s="8">
        <v>48</v>
      </c>
      <c r="P59" s="8">
        <v>61</v>
      </c>
      <c r="Q59" s="15" t="str">
        <f t="shared" si="0"/>
        <v>Weekday</v>
      </c>
      <c r="R59" s="15" t="str">
        <f t="shared" si="1"/>
        <v>Afternoon</v>
      </c>
      <c r="S59" s="15" t="str">
        <f t="shared" si="2"/>
        <v>Hot</v>
      </c>
      <c r="T59" s="15" t="str">
        <f t="shared" si="3"/>
        <v>Dry</v>
      </c>
      <c r="U59" s="15" t="str">
        <f t="shared" si="4"/>
        <v>Clear</v>
      </c>
      <c r="V59" s="15" t="str">
        <f t="shared" si="5"/>
        <v>Off Peak</v>
      </c>
      <c r="W59" s="15" t="str">
        <f t="shared" si="6"/>
        <v>Jan</v>
      </c>
      <c r="X59" s="15" t="str">
        <f t="shared" si="7"/>
        <v>2011-Jan</v>
      </c>
      <c r="Y59" s="15" t="str">
        <f t="shared" si="8"/>
        <v>High Demand</v>
      </c>
      <c r="Z59" t="str">
        <f t="shared" si="9"/>
        <v>Monday</v>
      </c>
    </row>
    <row r="60" spans="1:26" x14ac:dyDescent="0.35">
      <c r="A60" s="6">
        <v>59</v>
      </c>
      <c r="B60" s="7">
        <v>40546</v>
      </c>
      <c r="C60" s="6">
        <v>1</v>
      </c>
      <c r="D60" s="6">
        <v>0</v>
      </c>
      <c r="E60" s="6">
        <v>1</v>
      </c>
      <c r="F60" s="6">
        <v>13</v>
      </c>
      <c r="G60" s="6" t="b">
        <v>0</v>
      </c>
      <c r="H60" s="6">
        <v>1</v>
      </c>
      <c r="I60" s="6">
        <v>1</v>
      </c>
      <c r="J60" s="12">
        <v>0.24</v>
      </c>
      <c r="K60" s="6">
        <v>0</v>
      </c>
      <c r="L60" s="6">
        <v>0.35</v>
      </c>
      <c r="M60" s="6">
        <v>0.28360000000000002</v>
      </c>
      <c r="N60" s="6">
        <v>8</v>
      </c>
      <c r="O60" s="6">
        <v>53</v>
      </c>
      <c r="P60" s="6">
        <v>61</v>
      </c>
      <c r="Q60" s="15" t="str">
        <f t="shared" si="0"/>
        <v>Weekday</v>
      </c>
      <c r="R60" s="15" t="str">
        <f t="shared" si="1"/>
        <v>Afternoon</v>
      </c>
      <c r="S60" s="15" t="str">
        <f t="shared" si="2"/>
        <v>Hot</v>
      </c>
      <c r="T60" s="15" t="str">
        <f t="shared" si="3"/>
        <v>Dry</v>
      </c>
      <c r="U60" s="15" t="str">
        <f t="shared" si="4"/>
        <v>Clear</v>
      </c>
      <c r="V60" s="15" t="str">
        <f t="shared" si="5"/>
        <v>Off Peak</v>
      </c>
      <c r="W60" s="15" t="str">
        <f t="shared" si="6"/>
        <v>Jan</v>
      </c>
      <c r="X60" s="15" t="str">
        <f t="shared" si="7"/>
        <v>2011-Jan</v>
      </c>
      <c r="Y60" s="15" t="str">
        <f t="shared" si="8"/>
        <v>High Demand</v>
      </c>
      <c r="Z60" t="str">
        <f t="shared" si="9"/>
        <v>Monday</v>
      </c>
    </row>
    <row r="61" spans="1:26" x14ac:dyDescent="0.35">
      <c r="A61" s="8">
        <v>60</v>
      </c>
      <c r="B61" s="9">
        <v>40546</v>
      </c>
      <c r="C61" s="8">
        <v>1</v>
      </c>
      <c r="D61" s="8">
        <v>0</v>
      </c>
      <c r="E61" s="8">
        <v>1</v>
      </c>
      <c r="F61" s="8">
        <v>14</v>
      </c>
      <c r="G61" s="8" t="b">
        <v>0</v>
      </c>
      <c r="H61" s="8">
        <v>1</v>
      </c>
      <c r="I61" s="8">
        <v>1</v>
      </c>
      <c r="J61" s="13">
        <v>0.26</v>
      </c>
      <c r="K61" s="8">
        <v>0.2424</v>
      </c>
      <c r="L61" s="8">
        <v>0.3</v>
      </c>
      <c r="M61" s="8">
        <v>0.28360000000000002</v>
      </c>
      <c r="N61" s="8">
        <v>11</v>
      </c>
      <c r="O61" s="8">
        <v>66</v>
      </c>
      <c r="P61" s="8">
        <v>77</v>
      </c>
      <c r="Q61" s="15" t="str">
        <f t="shared" si="0"/>
        <v>Weekday</v>
      </c>
      <c r="R61" s="15" t="str">
        <f t="shared" si="1"/>
        <v>Afternoon</v>
      </c>
      <c r="S61" s="15" t="str">
        <f t="shared" si="2"/>
        <v>Hot</v>
      </c>
      <c r="T61" s="15" t="str">
        <f t="shared" si="3"/>
        <v>Dry</v>
      </c>
      <c r="U61" s="15" t="str">
        <f t="shared" si="4"/>
        <v>Clear</v>
      </c>
      <c r="V61" s="15" t="str">
        <f t="shared" si="5"/>
        <v>Off Peak</v>
      </c>
      <c r="W61" s="15" t="str">
        <f t="shared" si="6"/>
        <v>Jan</v>
      </c>
      <c r="X61" s="15" t="str">
        <f t="shared" si="7"/>
        <v>2011-Jan</v>
      </c>
      <c r="Y61" s="15" t="str">
        <f t="shared" si="8"/>
        <v>High Demand</v>
      </c>
      <c r="Z61" t="str">
        <f t="shared" si="9"/>
        <v>Monday</v>
      </c>
    </row>
    <row r="62" spans="1:26" x14ac:dyDescent="0.35">
      <c r="A62" s="6">
        <v>61</v>
      </c>
      <c r="B62" s="7">
        <v>40546</v>
      </c>
      <c r="C62" s="6">
        <v>1</v>
      </c>
      <c r="D62" s="6">
        <v>0</v>
      </c>
      <c r="E62" s="6">
        <v>1</v>
      </c>
      <c r="F62" s="6">
        <v>15</v>
      </c>
      <c r="G62" s="6" t="b">
        <v>0</v>
      </c>
      <c r="H62" s="6">
        <v>1</v>
      </c>
      <c r="I62" s="6">
        <v>1</v>
      </c>
      <c r="J62" s="12">
        <v>0.26</v>
      </c>
      <c r="K62" s="6">
        <v>0.2424</v>
      </c>
      <c r="L62" s="6">
        <v>0.3</v>
      </c>
      <c r="M62" s="6">
        <v>0.25369999999999998</v>
      </c>
      <c r="N62" s="6">
        <v>14</v>
      </c>
      <c r="O62" s="6">
        <v>58</v>
      </c>
      <c r="P62" s="6">
        <v>72</v>
      </c>
      <c r="Q62" s="15" t="str">
        <f t="shared" si="0"/>
        <v>Weekday</v>
      </c>
      <c r="R62" s="15" t="str">
        <f t="shared" si="1"/>
        <v>Afternoon</v>
      </c>
      <c r="S62" s="15" t="str">
        <f t="shared" si="2"/>
        <v>Hot</v>
      </c>
      <c r="T62" s="15" t="str">
        <f t="shared" si="3"/>
        <v>Dry</v>
      </c>
      <c r="U62" s="15" t="str">
        <f t="shared" si="4"/>
        <v>Clear</v>
      </c>
      <c r="V62" s="15" t="str">
        <f t="shared" si="5"/>
        <v>Off Peak</v>
      </c>
      <c r="W62" s="15" t="str">
        <f t="shared" si="6"/>
        <v>Jan</v>
      </c>
      <c r="X62" s="15" t="str">
        <f t="shared" si="7"/>
        <v>2011-Jan</v>
      </c>
      <c r="Y62" s="15" t="str">
        <f t="shared" si="8"/>
        <v>High Demand</v>
      </c>
      <c r="Z62" t="str">
        <f t="shared" si="9"/>
        <v>Monday</v>
      </c>
    </row>
    <row r="63" spans="1:26" x14ac:dyDescent="0.35">
      <c r="A63" s="8">
        <v>62</v>
      </c>
      <c r="B63" s="9">
        <v>40546</v>
      </c>
      <c r="C63" s="8">
        <v>1</v>
      </c>
      <c r="D63" s="8">
        <v>0</v>
      </c>
      <c r="E63" s="8">
        <v>1</v>
      </c>
      <c r="F63" s="8">
        <v>16</v>
      </c>
      <c r="G63" s="8" t="b">
        <v>0</v>
      </c>
      <c r="H63" s="8">
        <v>1</v>
      </c>
      <c r="I63" s="8">
        <v>1</v>
      </c>
      <c r="J63" s="13">
        <v>0.26</v>
      </c>
      <c r="K63" s="8">
        <v>0.2424</v>
      </c>
      <c r="L63" s="8">
        <v>0.3</v>
      </c>
      <c r="M63" s="8">
        <v>0.25369999999999998</v>
      </c>
      <c r="N63" s="8">
        <v>9</v>
      </c>
      <c r="O63" s="8">
        <v>67</v>
      </c>
      <c r="P63" s="8">
        <v>76</v>
      </c>
      <c r="Q63" s="15" t="str">
        <f t="shared" si="0"/>
        <v>Weekday</v>
      </c>
      <c r="R63" s="15" t="str">
        <f t="shared" si="1"/>
        <v>Afternoon</v>
      </c>
      <c r="S63" s="15" t="str">
        <f t="shared" si="2"/>
        <v>Hot</v>
      </c>
      <c r="T63" s="15" t="str">
        <f t="shared" si="3"/>
        <v>Dry</v>
      </c>
      <c r="U63" s="15" t="str">
        <f t="shared" si="4"/>
        <v>Clear</v>
      </c>
      <c r="V63" s="15" t="str">
        <f t="shared" si="5"/>
        <v>Off Peak</v>
      </c>
      <c r="W63" s="15" t="str">
        <f t="shared" si="6"/>
        <v>Jan</v>
      </c>
      <c r="X63" s="15" t="str">
        <f t="shared" si="7"/>
        <v>2011-Jan</v>
      </c>
      <c r="Y63" s="15" t="str">
        <f t="shared" si="8"/>
        <v>High Demand</v>
      </c>
      <c r="Z63" t="str">
        <f t="shared" si="9"/>
        <v>Monday</v>
      </c>
    </row>
    <row r="64" spans="1:26" x14ac:dyDescent="0.35">
      <c r="A64" s="6">
        <v>63</v>
      </c>
      <c r="B64" s="7">
        <v>40546</v>
      </c>
      <c r="C64" s="6">
        <v>1</v>
      </c>
      <c r="D64" s="6">
        <v>0</v>
      </c>
      <c r="E64" s="6">
        <v>1</v>
      </c>
      <c r="F64" s="6">
        <v>17</v>
      </c>
      <c r="G64" s="6" t="b">
        <v>0</v>
      </c>
      <c r="H64" s="6">
        <v>1</v>
      </c>
      <c r="I64" s="6">
        <v>1</v>
      </c>
      <c r="J64" s="12">
        <v>0.24</v>
      </c>
      <c r="K64" s="6">
        <v>0.2273</v>
      </c>
      <c r="L64" s="6">
        <v>0.3</v>
      </c>
      <c r="M64" s="6">
        <v>0.22389999999999999</v>
      </c>
      <c r="N64" s="6">
        <v>11</v>
      </c>
      <c r="O64" s="6">
        <v>146</v>
      </c>
      <c r="P64" s="6">
        <v>157</v>
      </c>
      <c r="Q64" s="15" t="str">
        <f t="shared" si="0"/>
        <v>Weekday</v>
      </c>
      <c r="R64" s="15" t="str">
        <f t="shared" si="1"/>
        <v>Night</v>
      </c>
      <c r="S64" s="15" t="str">
        <f t="shared" si="2"/>
        <v>Hot</v>
      </c>
      <c r="T64" s="15" t="str">
        <f t="shared" si="3"/>
        <v>Dry</v>
      </c>
      <c r="U64" s="15" t="str">
        <f t="shared" si="4"/>
        <v>Clear</v>
      </c>
      <c r="V64" s="15" t="str">
        <f t="shared" si="5"/>
        <v>PM Peak</v>
      </c>
      <c r="W64" s="15" t="str">
        <f t="shared" si="6"/>
        <v>Jan</v>
      </c>
      <c r="X64" s="15" t="str">
        <f t="shared" si="7"/>
        <v>2011-Jan</v>
      </c>
      <c r="Y64" s="15" t="str">
        <f t="shared" si="8"/>
        <v>High Demand</v>
      </c>
      <c r="Z64" t="str">
        <f t="shared" si="9"/>
        <v>Monday</v>
      </c>
    </row>
    <row r="65" spans="1:26" x14ac:dyDescent="0.35">
      <c r="A65" s="8">
        <v>64</v>
      </c>
      <c r="B65" s="9">
        <v>40546</v>
      </c>
      <c r="C65" s="8">
        <v>1</v>
      </c>
      <c r="D65" s="8">
        <v>0</v>
      </c>
      <c r="E65" s="8">
        <v>1</v>
      </c>
      <c r="F65" s="8">
        <v>18</v>
      </c>
      <c r="G65" s="8" t="b">
        <v>0</v>
      </c>
      <c r="H65" s="8">
        <v>1</v>
      </c>
      <c r="I65" s="8">
        <v>1</v>
      </c>
      <c r="J65" s="13">
        <v>0.24</v>
      </c>
      <c r="K65" s="8">
        <v>0.2576</v>
      </c>
      <c r="L65" s="8">
        <v>0.32</v>
      </c>
      <c r="M65" s="8">
        <v>0.1045</v>
      </c>
      <c r="N65" s="8">
        <v>9</v>
      </c>
      <c r="O65" s="8">
        <v>148</v>
      </c>
      <c r="P65" s="8">
        <v>157</v>
      </c>
      <c r="Q65" s="15" t="str">
        <f t="shared" si="0"/>
        <v>Weekday</v>
      </c>
      <c r="R65" s="15" t="str">
        <f t="shared" si="1"/>
        <v>Night</v>
      </c>
      <c r="S65" s="15" t="str">
        <f t="shared" si="2"/>
        <v>Hot</v>
      </c>
      <c r="T65" s="15" t="str">
        <f t="shared" si="3"/>
        <v>Dry</v>
      </c>
      <c r="U65" s="15" t="str">
        <f t="shared" si="4"/>
        <v>Clear</v>
      </c>
      <c r="V65" s="15" t="str">
        <f t="shared" si="5"/>
        <v>PM Peak</v>
      </c>
      <c r="W65" s="15" t="str">
        <f t="shared" si="6"/>
        <v>Jan</v>
      </c>
      <c r="X65" s="15" t="str">
        <f t="shared" si="7"/>
        <v>2011-Jan</v>
      </c>
      <c r="Y65" s="15" t="str">
        <f t="shared" si="8"/>
        <v>High Demand</v>
      </c>
      <c r="Z65" t="str">
        <f t="shared" si="9"/>
        <v>Monday</v>
      </c>
    </row>
    <row r="66" spans="1:26" x14ac:dyDescent="0.35">
      <c r="A66" s="6">
        <v>65</v>
      </c>
      <c r="B66" s="7">
        <v>40546</v>
      </c>
      <c r="C66" s="6">
        <v>1</v>
      </c>
      <c r="D66" s="6">
        <v>0</v>
      </c>
      <c r="E66" s="6">
        <v>1</v>
      </c>
      <c r="F66" s="6">
        <v>19</v>
      </c>
      <c r="G66" s="6" t="b">
        <v>0</v>
      </c>
      <c r="H66" s="6">
        <v>1</v>
      </c>
      <c r="I66" s="6">
        <v>1</v>
      </c>
      <c r="J66" s="12">
        <v>0.2</v>
      </c>
      <c r="K66" s="6">
        <v>0.2576</v>
      </c>
      <c r="L66" s="6">
        <v>0.47</v>
      </c>
      <c r="M66" s="6">
        <v>0</v>
      </c>
      <c r="N66" s="6">
        <v>8</v>
      </c>
      <c r="O66" s="6">
        <v>102</v>
      </c>
      <c r="P66" s="6">
        <v>110</v>
      </c>
      <c r="Q66" s="15" t="str">
        <f t="shared" si="0"/>
        <v>Weekday</v>
      </c>
      <c r="R66" s="15" t="str">
        <f t="shared" si="1"/>
        <v>Night</v>
      </c>
      <c r="S66" s="15" t="str">
        <f t="shared" si="2"/>
        <v>Mild</v>
      </c>
      <c r="T66" s="15" t="str">
        <f t="shared" si="3"/>
        <v>Comfortable</v>
      </c>
      <c r="U66" s="15" t="str">
        <f t="shared" si="4"/>
        <v>Clear</v>
      </c>
      <c r="V66" s="15" t="str">
        <f t="shared" si="5"/>
        <v>PM Peak</v>
      </c>
      <c r="W66" s="15" t="str">
        <f t="shared" si="6"/>
        <v>Jan</v>
      </c>
      <c r="X66" s="15" t="str">
        <f t="shared" si="7"/>
        <v>2011-Jan</v>
      </c>
      <c r="Y66" s="15" t="str">
        <f t="shared" si="8"/>
        <v>High Demand</v>
      </c>
      <c r="Z66" t="str">
        <f t="shared" si="9"/>
        <v>Monday</v>
      </c>
    </row>
    <row r="67" spans="1:26" x14ac:dyDescent="0.35">
      <c r="A67" s="8">
        <v>66</v>
      </c>
      <c r="B67" s="9">
        <v>40546</v>
      </c>
      <c r="C67" s="8">
        <v>1</v>
      </c>
      <c r="D67" s="8">
        <v>0</v>
      </c>
      <c r="E67" s="8">
        <v>1</v>
      </c>
      <c r="F67" s="8">
        <v>20</v>
      </c>
      <c r="G67" s="8" t="b">
        <v>0</v>
      </c>
      <c r="H67" s="8">
        <v>1</v>
      </c>
      <c r="I67" s="8">
        <v>1</v>
      </c>
      <c r="J67" s="13">
        <v>0.2</v>
      </c>
      <c r="K67" s="8">
        <v>0</v>
      </c>
      <c r="L67" s="8">
        <v>0.47</v>
      </c>
      <c r="M67" s="8">
        <v>0.1045</v>
      </c>
      <c r="N67" s="8">
        <v>3</v>
      </c>
      <c r="O67" s="8">
        <v>49</v>
      </c>
      <c r="P67" s="8">
        <v>52</v>
      </c>
      <c r="Q67" s="15" t="str">
        <f t="shared" ref="Q67:Q130" si="10">IF(H67=6,"Weekend",IF(H67=0,"Weekend","Weekday"))</f>
        <v>Weekday</v>
      </c>
      <c r="R67" s="15" t="str">
        <f t="shared" ref="R67:R130" si="11">IF(F67&lt;6,"Late Night",
   IF(F67&lt;12,"Morning",
   IF(F67&lt;17,"Afternoon",
   IF(B67&lt;21,"Evening","Night"))))</f>
        <v>Night</v>
      </c>
      <c r="S67" s="15" t="str">
        <f t="shared" ref="S67:S130" si="12">IF(J67&lt;=0.1,"Cold",IF(J67&lt;=0.2,"Mild","Hot"))</f>
        <v>Mild</v>
      </c>
      <c r="T67" s="15" t="str">
        <f t="shared" ref="T67:T130" si="13">IF(L67&lt;=0.35,"Dry",IF(L67&lt;=0.85,"Comfortable","Humid"))</f>
        <v>Comfortable</v>
      </c>
      <c r="U67" s="15" t="str">
        <f t="shared" ref="U67:U130" si="14">IF(I67=1,"Clear",IF(I67=2,"Mist/Cloudy",IF(I67=3,"Light Rain","Heavy Rain/Snow")))</f>
        <v>Clear</v>
      </c>
      <c r="V67" s="15" t="str">
        <f t="shared" ref="V67:V130" si="15">IF(AND(F67&gt;=7,F67&lt;=9),"AM Peak", IF(AND(F67&gt;=17,F67&lt;=19),"PM Peak","Off Peak"))</f>
        <v>Off Peak</v>
      </c>
      <c r="W67" s="15" t="str">
        <f t="shared" ref="W67:W130" si="16">IF(E67=1,"Jan","Feb")</f>
        <v>Jan</v>
      </c>
      <c r="X67" s="15" t="str">
        <f t="shared" ref="X67:X130" si="17">TEXT(B67,"yyyy-mmm")</f>
        <v>2011-Jan</v>
      </c>
      <c r="Y67" s="15" t="str">
        <f t="shared" ref="Y67:Y130" si="18">IF(P67&gt;=58.34,"High Demand","Low Demand")</f>
        <v>Low Demand</v>
      </c>
      <c r="Z67" t="str">
        <f t="shared" ref="Z67:Z130" si="19">CHOOSE(H67+1,"Sunday","Monday","Tuesday","Wednesday","Thursday","Friday","Saturday")</f>
        <v>Monday</v>
      </c>
    </row>
    <row r="68" spans="1:26" x14ac:dyDescent="0.35">
      <c r="A68" s="6">
        <v>67</v>
      </c>
      <c r="B68" s="7">
        <v>40546</v>
      </c>
      <c r="C68" s="6">
        <v>1</v>
      </c>
      <c r="D68" s="6">
        <v>0</v>
      </c>
      <c r="E68" s="6">
        <v>1</v>
      </c>
      <c r="F68" s="6">
        <v>21</v>
      </c>
      <c r="G68" s="6" t="b">
        <v>0</v>
      </c>
      <c r="H68" s="6">
        <v>1</v>
      </c>
      <c r="I68" s="6">
        <v>1</v>
      </c>
      <c r="J68" s="12">
        <v>0.18</v>
      </c>
      <c r="K68" s="6">
        <v>0.19700000000000001</v>
      </c>
      <c r="L68" s="6">
        <v>0.64</v>
      </c>
      <c r="M68" s="6">
        <v>0.1343</v>
      </c>
      <c r="N68" s="6">
        <v>3</v>
      </c>
      <c r="O68" s="6">
        <v>49</v>
      </c>
      <c r="P68" s="6">
        <v>52</v>
      </c>
      <c r="Q68" s="15" t="str">
        <f t="shared" si="10"/>
        <v>Weekday</v>
      </c>
      <c r="R68" s="15" t="str">
        <f t="shared" si="11"/>
        <v>Night</v>
      </c>
      <c r="S68" s="15" t="str">
        <f t="shared" si="12"/>
        <v>Mild</v>
      </c>
      <c r="T68" s="15" t="str">
        <f t="shared" si="13"/>
        <v>Comfortable</v>
      </c>
      <c r="U68" s="15" t="str">
        <f t="shared" si="14"/>
        <v>Clear</v>
      </c>
      <c r="V68" s="15" t="str">
        <f t="shared" si="15"/>
        <v>Off Peak</v>
      </c>
      <c r="W68" s="15" t="str">
        <f t="shared" si="16"/>
        <v>Jan</v>
      </c>
      <c r="X68" s="15" t="str">
        <f t="shared" si="17"/>
        <v>2011-Jan</v>
      </c>
      <c r="Y68" s="15" t="str">
        <f t="shared" si="18"/>
        <v>Low Demand</v>
      </c>
      <c r="Z68" t="str">
        <f t="shared" si="19"/>
        <v>Monday</v>
      </c>
    </row>
    <row r="69" spans="1:26" x14ac:dyDescent="0.35">
      <c r="A69" s="8">
        <v>68</v>
      </c>
      <c r="B69" s="9">
        <v>40546</v>
      </c>
      <c r="C69" s="8">
        <v>1</v>
      </c>
      <c r="D69" s="8">
        <v>0</v>
      </c>
      <c r="E69" s="8">
        <v>1</v>
      </c>
      <c r="F69" s="8">
        <v>22</v>
      </c>
      <c r="G69" s="8" t="b">
        <v>0</v>
      </c>
      <c r="H69" s="8">
        <v>1</v>
      </c>
      <c r="I69" s="8">
        <v>1</v>
      </c>
      <c r="J69" s="13">
        <v>0.14000000000000001</v>
      </c>
      <c r="K69" s="8">
        <v>0.1515</v>
      </c>
      <c r="L69" s="8">
        <v>0.69</v>
      </c>
      <c r="M69" s="8">
        <v>0.1343</v>
      </c>
      <c r="N69" s="8">
        <v>0</v>
      </c>
      <c r="O69" s="8">
        <v>20</v>
      </c>
      <c r="P69" s="8">
        <v>20</v>
      </c>
      <c r="Q69" s="15" t="str">
        <f t="shared" si="10"/>
        <v>Weekday</v>
      </c>
      <c r="R69" s="15" t="str">
        <f t="shared" si="11"/>
        <v>Night</v>
      </c>
      <c r="S69" s="15" t="str">
        <f t="shared" si="12"/>
        <v>Mild</v>
      </c>
      <c r="T69" s="15" t="str">
        <f t="shared" si="13"/>
        <v>Comfortable</v>
      </c>
      <c r="U69" s="15" t="str">
        <f t="shared" si="14"/>
        <v>Clear</v>
      </c>
      <c r="V69" s="15" t="str">
        <f t="shared" si="15"/>
        <v>Off Peak</v>
      </c>
      <c r="W69" s="15" t="str">
        <f t="shared" si="16"/>
        <v>Jan</v>
      </c>
      <c r="X69" s="15" t="str">
        <f t="shared" si="17"/>
        <v>2011-Jan</v>
      </c>
      <c r="Y69" s="15" t="str">
        <f t="shared" si="18"/>
        <v>Low Demand</v>
      </c>
      <c r="Z69" t="str">
        <f t="shared" si="19"/>
        <v>Monday</v>
      </c>
    </row>
    <row r="70" spans="1:26" x14ac:dyDescent="0.35">
      <c r="A70" s="6">
        <v>69</v>
      </c>
      <c r="B70" s="7">
        <v>40546</v>
      </c>
      <c r="C70" s="6">
        <v>1</v>
      </c>
      <c r="D70" s="6">
        <v>0</v>
      </c>
      <c r="E70" s="6">
        <v>1</v>
      </c>
      <c r="F70" s="6">
        <v>23</v>
      </c>
      <c r="G70" s="6" t="b">
        <v>0</v>
      </c>
      <c r="H70" s="6">
        <v>1</v>
      </c>
      <c r="I70" s="6">
        <v>1</v>
      </c>
      <c r="J70" s="12">
        <v>0.18</v>
      </c>
      <c r="K70" s="6">
        <v>0.21210000000000001</v>
      </c>
      <c r="L70" s="6">
        <v>0.55000000000000004</v>
      </c>
      <c r="M70" s="6">
        <v>0.1045</v>
      </c>
      <c r="N70" s="6">
        <v>1</v>
      </c>
      <c r="O70" s="6">
        <v>11</v>
      </c>
      <c r="P70" s="6">
        <v>12</v>
      </c>
      <c r="Q70" s="15" t="str">
        <f t="shared" si="10"/>
        <v>Weekday</v>
      </c>
      <c r="R70" s="15" t="str">
        <f t="shared" si="11"/>
        <v>Night</v>
      </c>
      <c r="S70" s="15" t="str">
        <f t="shared" si="12"/>
        <v>Mild</v>
      </c>
      <c r="T70" s="15" t="str">
        <f t="shared" si="13"/>
        <v>Comfortable</v>
      </c>
      <c r="U70" s="15" t="str">
        <f t="shared" si="14"/>
        <v>Clear</v>
      </c>
      <c r="V70" s="15" t="str">
        <f t="shared" si="15"/>
        <v>Off Peak</v>
      </c>
      <c r="W70" s="15" t="str">
        <f t="shared" si="16"/>
        <v>Jan</v>
      </c>
      <c r="X70" s="15" t="str">
        <f t="shared" si="17"/>
        <v>2011-Jan</v>
      </c>
      <c r="Y70" s="15" t="str">
        <f t="shared" si="18"/>
        <v>Low Demand</v>
      </c>
      <c r="Z70" t="str">
        <f t="shared" si="19"/>
        <v>Monday</v>
      </c>
    </row>
    <row r="71" spans="1:26" x14ac:dyDescent="0.35">
      <c r="A71" s="8">
        <v>70</v>
      </c>
      <c r="B71" s="9">
        <v>40547</v>
      </c>
      <c r="C71" s="8">
        <v>1</v>
      </c>
      <c r="D71" s="8">
        <v>0</v>
      </c>
      <c r="E71" s="8">
        <v>1</v>
      </c>
      <c r="F71" s="8">
        <v>0</v>
      </c>
      <c r="G71" s="8" t="b">
        <v>0</v>
      </c>
      <c r="H71" s="8">
        <v>2</v>
      </c>
      <c r="I71" s="8">
        <v>1</v>
      </c>
      <c r="J71" s="13">
        <v>0.16</v>
      </c>
      <c r="K71" s="8">
        <v>0</v>
      </c>
      <c r="L71" s="8">
        <v>0.55000000000000004</v>
      </c>
      <c r="M71" s="8">
        <v>0.1045</v>
      </c>
      <c r="N71" s="8">
        <v>0</v>
      </c>
      <c r="O71" s="8">
        <v>5</v>
      </c>
      <c r="P71" s="8">
        <v>5</v>
      </c>
      <c r="Q71" s="15" t="str">
        <f t="shared" si="10"/>
        <v>Weekday</v>
      </c>
      <c r="R71" s="15" t="str">
        <f t="shared" si="11"/>
        <v>Late Night</v>
      </c>
      <c r="S71" s="15" t="str">
        <f t="shared" si="12"/>
        <v>Mild</v>
      </c>
      <c r="T71" s="15" t="str">
        <f t="shared" si="13"/>
        <v>Comfortable</v>
      </c>
      <c r="U71" s="15" t="str">
        <f t="shared" si="14"/>
        <v>Clear</v>
      </c>
      <c r="V71" s="15" t="str">
        <f t="shared" si="15"/>
        <v>Off Peak</v>
      </c>
      <c r="W71" s="15" t="str">
        <f t="shared" si="16"/>
        <v>Jan</v>
      </c>
      <c r="X71" s="15" t="str">
        <f t="shared" si="17"/>
        <v>2011-Jan</v>
      </c>
      <c r="Y71" s="15" t="str">
        <f t="shared" si="18"/>
        <v>Low Demand</v>
      </c>
      <c r="Z71" t="str">
        <f t="shared" si="19"/>
        <v>Tuesday</v>
      </c>
    </row>
    <row r="72" spans="1:26" x14ac:dyDescent="0.35">
      <c r="A72" s="6">
        <v>71</v>
      </c>
      <c r="B72" s="7">
        <v>40547</v>
      </c>
      <c r="C72" s="6">
        <v>1</v>
      </c>
      <c r="D72" s="6">
        <v>0</v>
      </c>
      <c r="E72" s="6">
        <v>1</v>
      </c>
      <c r="F72" s="6">
        <v>1</v>
      </c>
      <c r="G72" s="6" t="b">
        <v>0</v>
      </c>
      <c r="H72" s="6">
        <v>2</v>
      </c>
      <c r="I72" s="6">
        <v>1</v>
      </c>
      <c r="J72" s="12">
        <v>0.16</v>
      </c>
      <c r="K72" s="6">
        <v>0.18179999999999999</v>
      </c>
      <c r="L72" s="6">
        <v>0.59</v>
      </c>
      <c r="M72" s="6">
        <v>0.1045</v>
      </c>
      <c r="N72" s="6">
        <v>0</v>
      </c>
      <c r="O72" s="6">
        <v>2</v>
      </c>
      <c r="P72" s="6">
        <v>2</v>
      </c>
      <c r="Q72" s="15" t="str">
        <f t="shared" si="10"/>
        <v>Weekday</v>
      </c>
      <c r="R72" s="15" t="str">
        <f t="shared" si="11"/>
        <v>Late Night</v>
      </c>
      <c r="S72" s="15" t="str">
        <f t="shared" si="12"/>
        <v>Mild</v>
      </c>
      <c r="T72" s="15" t="str">
        <f t="shared" si="13"/>
        <v>Comfortable</v>
      </c>
      <c r="U72" s="15" t="str">
        <f t="shared" si="14"/>
        <v>Clear</v>
      </c>
      <c r="V72" s="15" t="str">
        <f t="shared" si="15"/>
        <v>Off Peak</v>
      </c>
      <c r="W72" s="15" t="str">
        <f t="shared" si="16"/>
        <v>Jan</v>
      </c>
      <c r="X72" s="15" t="str">
        <f t="shared" si="17"/>
        <v>2011-Jan</v>
      </c>
      <c r="Y72" s="15" t="str">
        <f t="shared" si="18"/>
        <v>Low Demand</v>
      </c>
      <c r="Z72" t="str">
        <f t="shared" si="19"/>
        <v>Tuesday</v>
      </c>
    </row>
    <row r="73" spans="1:26" x14ac:dyDescent="0.35">
      <c r="A73" s="8">
        <v>72</v>
      </c>
      <c r="B73" s="9">
        <v>40547</v>
      </c>
      <c r="C73" s="8">
        <v>1</v>
      </c>
      <c r="D73" s="8">
        <v>0</v>
      </c>
      <c r="E73" s="8">
        <v>1</v>
      </c>
      <c r="F73" s="8">
        <v>2</v>
      </c>
      <c r="G73" s="8" t="b">
        <v>0</v>
      </c>
      <c r="H73" s="8">
        <v>2</v>
      </c>
      <c r="I73" s="8">
        <v>1</v>
      </c>
      <c r="J73" s="13">
        <v>0.14000000000000001</v>
      </c>
      <c r="K73" s="8">
        <v>0.1515</v>
      </c>
      <c r="L73" s="8">
        <v>0.63</v>
      </c>
      <c r="M73" s="8">
        <v>0.1343</v>
      </c>
      <c r="N73" s="8">
        <v>0</v>
      </c>
      <c r="O73" s="8">
        <v>1</v>
      </c>
      <c r="P73" s="8">
        <v>1</v>
      </c>
      <c r="Q73" s="15" t="str">
        <f t="shared" si="10"/>
        <v>Weekday</v>
      </c>
      <c r="R73" s="15" t="str">
        <f t="shared" si="11"/>
        <v>Late Night</v>
      </c>
      <c r="S73" s="15" t="str">
        <f t="shared" si="12"/>
        <v>Mild</v>
      </c>
      <c r="T73" s="15" t="str">
        <f t="shared" si="13"/>
        <v>Comfortable</v>
      </c>
      <c r="U73" s="15" t="str">
        <f t="shared" si="14"/>
        <v>Clear</v>
      </c>
      <c r="V73" s="15" t="str">
        <f t="shared" si="15"/>
        <v>Off Peak</v>
      </c>
      <c r="W73" s="15" t="str">
        <f t="shared" si="16"/>
        <v>Jan</v>
      </c>
      <c r="X73" s="15" t="str">
        <f t="shared" si="17"/>
        <v>2011-Jan</v>
      </c>
      <c r="Y73" s="15" t="str">
        <f t="shared" si="18"/>
        <v>Low Demand</v>
      </c>
      <c r="Z73" t="str">
        <f t="shared" si="19"/>
        <v>Tuesday</v>
      </c>
    </row>
    <row r="74" spans="1:26" x14ac:dyDescent="0.35">
      <c r="A74" s="6">
        <v>73</v>
      </c>
      <c r="B74" s="7">
        <v>40547</v>
      </c>
      <c r="C74" s="6">
        <v>1</v>
      </c>
      <c r="D74" s="6">
        <v>0</v>
      </c>
      <c r="E74" s="6">
        <v>1</v>
      </c>
      <c r="F74" s="6">
        <v>4</v>
      </c>
      <c r="G74" s="6" t="b">
        <v>0</v>
      </c>
      <c r="H74" s="6">
        <v>2</v>
      </c>
      <c r="I74" s="6">
        <v>1</v>
      </c>
      <c r="J74" s="12">
        <v>0.14000000000000001</v>
      </c>
      <c r="K74" s="6">
        <v>0.18179999999999999</v>
      </c>
      <c r="L74" s="6">
        <v>0.63</v>
      </c>
      <c r="M74" s="6">
        <v>8.9599999999999999E-2</v>
      </c>
      <c r="N74" s="6">
        <v>0</v>
      </c>
      <c r="O74" s="6">
        <v>2</v>
      </c>
      <c r="P74" s="6">
        <v>2</v>
      </c>
      <c r="Q74" s="15" t="str">
        <f t="shared" si="10"/>
        <v>Weekday</v>
      </c>
      <c r="R74" s="15" t="str">
        <f t="shared" si="11"/>
        <v>Late Night</v>
      </c>
      <c r="S74" s="15" t="str">
        <f t="shared" si="12"/>
        <v>Mild</v>
      </c>
      <c r="T74" s="15" t="str">
        <f t="shared" si="13"/>
        <v>Comfortable</v>
      </c>
      <c r="U74" s="15" t="str">
        <f t="shared" si="14"/>
        <v>Clear</v>
      </c>
      <c r="V74" s="15" t="str">
        <f t="shared" si="15"/>
        <v>Off Peak</v>
      </c>
      <c r="W74" s="15" t="str">
        <f t="shared" si="16"/>
        <v>Jan</v>
      </c>
      <c r="X74" s="15" t="str">
        <f t="shared" si="17"/>
        <v>2011-Jan</v>
      </c>
      <c r="Y74" s="15" t="str">
        <f t="shared" si="18"/>
        <v>Low Demand</v>
      </c>
      <c r="Z74" t="str">
        <f t="shared" si="19"/>
        <v>Tuesday</v>
      </c>
    </row>
    <row r="75" spans="1:26" x14ac:dyDescent="0.35">
      <c r="A75" s="8">
        <v>74</v>
      </c>
      <c r="B75" s="9">
        <v>40547</v>
      </c>
      <c r="C75" s="8">
        <v>1</v>
      </c>
      <c r="D75" s="8">
        <v>0</v>
      </c>
      <c r="E75" s="8">
        <v>1</v>
      </c>
      <c r="F75" s="8">
        <v>5</v>
      </c>
      <c r="G75" s="8" t="b">
        <v>0</v>
      </c>
      <c r="H75" s="8">
        <v>2</v>
      </c>
      <c r="I75" s="8">
        <v>1</v>
      </c>
      <c r="J75" s="13">
        <v>0.12</v>
      </c>
      <c r="K75" s="8">
        <v>0.1515</v>
      </c>
      <c r="L75" s="8">
        <v>0.68</v>
      </c>
      <c r="M75" s="8">
        <v>0.1045</v>
      </c>
      <c r="N75" s="8">
        <v>0</v>
      </c>
      <c r="O75" s="8">
        <v>4</v>
      </c>
      <c r="P75" s="8">
        <v>4</v>
      </c>
      <c r="Q75" s="15" t="str">
        <f t="shared" si="10"/>
        <v>Weekday</v>
      </c>
      <c r="R75" s="15" t="str">
        <f t="shared" si="11"/>
        <v>Late Night</v>
      </c>
      <c r="S75" s="15" t="str">
        <f t="shared" si="12"/>
        <v>Mild</v>
      </c>
      <c r="T75" s="15" t="str">
        <f t="shared" si="13"/>
        <v>Comfortable</v>
      </c>
      <c r="U75" s="15" t="str">
        <f t="shared" si="14"/>
        <v>Clear</v>
      </c>
      <c r="V75" s="15" t="str">
        <f t="shared" si="15"/>
        <v>Off Peak</v>
      </c>
      <c r="W75" s="15" t="str">
        <f t="shared" si="16"/>
        <v>Jan</v>
      </c>
      <c r="X75" s="15" t="str">
        <f t="shared" si="17"/>
        <v>2011-Jan</v>
      </c>
      <c r="Y75" s="15" t="str">
        <f t="shared" si="18"/>
        <v>Low Demand</v>
      </c>
      <c r="Z75" t="str">
        <f t="shared" si="19"/>
        <v>Tuesday</v>
      </c>
    </row>
    <row r="76" spans="1:26" x14ac:dyDescent="0.35">
      <c r="A76" s="6">
        <v>75</v>
      </c>
      <c r="B76" s="7">
        <v>40547</v>
      </c>
      <c r="C76" s="6">
        <v>1</v>
      </c>
      <c r="D76" s="6">
        <v>0</v>
      </c>
      <c r="E76" s="6">
        <v>1</v>
      </c>
      <c r="F76" s="6">
        <v>6</v>
      </c>
      <c r="G76" s="6" t="b">
        <v>0</v>
      </c>
      <c r="H76" s="6">
        <v>2</v>
      </c>
      <c r="I76" s="6">
        <v>1</v>
      </c>
      <c r="J76" s="12">
        <v>0.12</v>
      </c>
      <c r="K76" s="6">
        <v>0.1515</v>
      </c>
      <c r="L76" s="6">
        <v>0.74</v>
      </c>
      <c r="M76" s="6">
        <v>0.1045</v>
      </c>
      <c r="N76" s="6">
        <v>0</v>
      </c>
      <c r="O76" s="6">
        <v>36</v>
      </c>
      <c r="P76" s="6">
        <v>36</v>
      </c>
      <c r="Q76" s="15" t="str">
        <f t="shared" si="10"/>
        <v>Weekday</v>
      </c>
      <c r="R76" s="15" t="str">
        <f t="shared" si="11"/>
        <v>Morning</v>
      </c>
      <c r="S76" s="15" t="str">
        <f t="shared" si="12"/>
        <v>Mild</v>
      </c>
      <c r="T76" s="15" t="str">
        <f t="shared" si="13"/>
        <v>Comfortable</v>
      </c>
      <c r="U76" s="15" t="str">
        <f t="shared" si="14"/>
        <v>Clear</v>
      </c>
      <c r="V76" s="15" t="str">
        <f t="shared" si="15"/>
        <v>Off Peak</v>
      </c>
      <c r="W76" s="15" t="str">
        <f t="shared" si="16"/>
        <v>Jan</v>
      </c>
      <c r="X76" s="15" t="str">
        <f t="shared" si="17"/>
        <v>2011-Jan</v>
      </c>
      <c r="Y76" s="15" t="str">
        <f t="shared" si="18"/>
        <v>Low Demand</v>
      </c>
      <c r="Z76" t="str">
        <f t="shared" si="19"/>
        <v>Tuesday</v>
      </c>
    </row>
    <row r="77" spans="1:26" x14ac:dyDescent="0.35">
      <c r="A77" s="8">
        <v>76</v>
      </c>
      <c r="B77" s="9">
        <v>40547</v>
      </c>
      <c r="C77" s="8">
        <v>1</v>
      </c>
      <c r="D77" s="8">
        <v>0</v>
      </c>
      <c r="E77" s="8">
        <v>1</v>
      </c>
      <c r="F77" s="8">
        <v>7</v>
      </c>
      <c r="G77" s="8" t="b">
        <v>0</v>
      </c>
      <c r="H77" s="8">
        <v>2</v>
      </c>
      <c r="I77" s="8">
        <v>1</v>
      </c>
      <c r="J77" s="13">
        <v>0.12</v>
      </c>
      <c r="K77" s="8">
        <v>0.1515</v>
      </c>
      <c r="L77" s="8">
        <v>0.74</v>
      </c>
      <c r="M77" s="8">
        <v>0.1343</v>
      </c>
      <c r="N77" s="8">
        <v>2</v>
      </c>
      <c r="O77" s="8">
        <v>92</v>
      </c>
      <c r="P77" s="8">
        <v>94</v>
      </c>
      <c r="Q77" s="15" t="str">
        <f t="shared" si="10"/>
        <v>Weekday</v>
      </c>
      <c r="R77" s="15" t="str">
        <f t="shared" si="11"/>
        <v>Morning</v>
      </c>
      <c r="S77" s="15" t="str">
        <f t="shared" si="12"/>
        <v>Mild</v>
      </c>
      <c r="T77" s="15" t="str">
        <f t="shared" si="13"/>
        <v>Comfortable</v>
      </c>
      <c r="U77" s="15" t="str">
        <f t="shared" si="14"/>
        <v>Clear</v>
      </c>
      <c r="V77" s="15" t="str">
        <f t="shared" si="15"/>
        <v>AM Peak</v>
      </c>
      <c r="W77" s="15" t="str">
        <f t="shared" si="16"/>
        <v>Jan</v>
      </c>
      <c r="X77" s="15" t="str">
        <f t="shared" si="17"/>
        <v>2011-Jan</v>
      </c>
      <c r="Y77" s="15" t="str">
        <f t="shared" si="18"/>
        <v>High Demand</v>
      </c>
      <c r="Z77" t="str">
        <f t="shared" si="19"/>
        <v>Tuesday</v>
      </c>
    </row>
    <row r="78" spans="1:26" x14ac:dyDescent="0.35">
      <c r="A78" s="6">
        <v>77</v>
      </c>
      <c r="B78" s="7">
        <v>40547</v>
      </c>
      <c r="C78" s="6">
        <v>1</v>
      </c>
      <c r="D78" s="6">
        <v>0</v>
      </c>
      <c r="E78" s="6">
        <v>1</v>
      </c>
      <c r="F78" s="6">
        <v>8</v>
      </c>
      <c r="G78" s="6" t="b">
        <v>0</v>
      </c>
      <c r="H78" s="6">
        <v>2</v>
      </c>
      <c r="I78" s="6">
        <v>1</v>
      </c>
      <c r="J78" s="12">
        <v>0.14000000000000001</v>
      </c>
      <c r="K78" s="6">
        <v>0.1515</v>
      </c>
      <c r="L78" s="6">
        <v>0.69</v>
      </c>
      <c r="M78" s="6">
        <v>0.16420000000000001</v>
      </c>
      <c r="N78" s="6">
        <v>2</v>
      </c>
      <c r="O78" s="6">
        <v>177</v>
      </c>
      <c r="P78" s="6">
        <v>179</v>
      </c>
      <c r="Q78" s="15" t="str">
        <f t="shared" si="10"/>
        <v>Weekday</v>
      </c>
      <c r="R78" s="15" t="str">
        <f t="shared" si="11"/>
        <v>Morning</v>
      </c>
      <c r="S78" s="15" t="str">
        <f t="shared" si="12"/>
        <v>Mild</v>
      </c>
      <c r="T78" s="15" t="str">
        <f t="shared" si="13"/>
        <v>Comfortable</v>
      </c>
      <c r="U78" s="15" t="str">
        <f t="shared" si="14"/>
        <v>Clear</v>
      </c>
      <c r="V78" s="15" t="str">
        <f t="shared" si="15"/>
        <v>AM Peak</v>
      </c>
      <c r="W78" s="15" t="str">
        <f t="shared" si="16"/>
        <v>Jan</v>
      </c>
      <c r="X78" s="15" t="str">
        <f t="shared" si="17"/>
        <v>2011-Jan</v>
      </c>
      <c r="Y78" s="15" t="str">
        <f t="shared" si="18"/>
        <v>High Demand</v>
      </c>
      <c r="Z78" t="str">
        <f t="shared" si="19"/>
        <v>Tuesday</v>
      </c>
    </row>
    <row r="79" spans="1:26" x14ac:dyDescent="0.35">
      <c r="A79" s="8">
        <v>78</v>
      </c>
      <c r="B79" s="9">
        <v>40547</v>
      </c>
      <c r="C79" s="8">
        <v>1</v>
      </c>
      <c r="D79" s="8">
        <v>0</v>
      </c>
      <c r="E79" s="8">
        <v>1</v>
      </c>
      <c r="F79" s="8">
        <v>9</v>
      </c>
      <c r="G79" s="8" t="b">
        <v>0</v>
      </c>
      <c r="H79" s="8">
        <v>2</v>
      </c>
      <c r="I79" s="8">
        <v>1</v>
      </c>
      <c r="J79" s="13">
        <v>0.16</v>
      </c>
      <c r="K79" s="8">
        <v>0.1515</v>
      </c>
      <c r="L79" s="8">
        <v>0.64</v>
      </c>
      <c r="M79" s="8">
        <v>0.22389999999999999</v>
      </c>
      <c r="N79" s="8">
        <v>2</v>
      </c>
      <c r="O79" s="8">
        <v>98</v>
      </c>
      <c r="P79" s="8">
        <v>100</v>
      </c>
      <c r="Q79" s="15" t="str">
        <f t="shared" si="10"/>
        <v>Weekday</v>
      </c>
      <c r="R79" s="15" t="str">
        <f t="shared" si="11"/>
        <v>Morning</v>
      </c>
      <c r="S79" s="15" t="str">
        <f t="shared" si="12"/>
        <v>Mild</v>
      </c>
      <c r="T79" s="15" t="str">
        <f t="shared" si="13"/>
        <v>Comfortable</v>
      </c>
      <c r="U79" s="15" t="str">
        <f t="shared" si="14"/>
        <v>Clear</v>
      </c>
      <c r="V79" s="15" t="str">
        <f t="shared" si="15"/>
        <v>AM Peak</v>
      </c>
      <c r="W79" s="15" t="str">
        <f t="shared" si="16"/>
        <v>Jan</v>
      </c>
      <c r="X79" s="15" t="str">
        <f t="shared" si="17"/>
        <v>2011-Jan</v>
      </c>
      <c r="Y79" s="15" t="str">
        <f t="shared" si="18"/>
        <v>High Demand</v>
      </c>
      <c r="Z79" t="str">
        <f t="shared" si="19"/>
        <v>Tuesday</v>
      </c>
    </row>
    <row r="80" spans="1:26" x14ac:dyDescent="0.35">
      <c r="A80" s="6">
        <v>79</v>
      </c>
      <c r="B80" s="7">
        <v>40547</v>
      </c>
      <c r="C80" s="6">
        <v>1</v>
      </c>
      <c r="D80" s="6">
        <v>0</v>
      </c>
      <c r="E80" s="6">
        <v>1</v>
      </c>
      <c r="F80" s="6">
        <v>10</v>
      </c>
      <c r="G80" s="6" t="b">
        <v>0</v>
      </c>
      <c r="H80" s="6">
        <v>2</v>
      </c>
      <c r="I80" s="6">
        <v>2</v>
      </c>
      <c r="J80" s="12">
        <v>0.16</v>
      </c>
      <c r="K80" s="6">
        <v>0.13639999999999999</v>
      </c>
      <c r="L80" s="6">
        <v>0.69</v>
      </c>
      <c r="M80" s="6">
        <v>0.32840000000000003</v>
      </c>
      <c r="N80" s="6">
        <v>5</v>
      </c>
      <c r="O80" s="6">
        <v>37</v>
      </c>
      <c r="P80" s="6">
        <v>42</v>
      </c>
      <c r="Q80" s="15" t="str">
        <f t="shared" si="10"/>
        <v>Weekday</v>
      </c>
      <c r="R80" s="15" t="str">
        <f t="shared" si="11"/>
        <v>Morning</v>
      </c>
      <c r="S80" s="15" t="str">
        <f t="shared" si="12"/>
        <v>Mild</v>
      </c>
      <c r="T80" s="15" t="str">
        <f t="shared" si="13"/>
        <v>Comfortable</v>
      </c>
      <c r="U80" s="15" t="str">
        <f t="shared" si="14"/>
        <v>Mist/Cloudy</v>
      </c>
      <c r="V80" s="15" t="str">
        <f t="shared" si="15"/>
        <v>Off Peak</v>
      </c>
      <c r="W80" s="15" t="str">
        <f t="shared" si="16"/>
        <v>Jan</v>
      </c>
      <c r="X80" s="15" t="str">
        <f t="shared" si="17"/>
        <v>2011-Jan</v>
      </c>
      <c r="Y80" s="15" t="str">
        <f t="shared" si="18"/>
        <v>Low Demand</v>
      </c>
      <c r="Z80" t="str">
        <f t="shared" si="19"/>
        <v>Tuesday</v>
      </c>
    </row>
    <row r="81" spans="1:26" x14ac:dyDescent="0.35">
      <c r="A81" s="8">
        <v>80</v>
      </c>
      <c r="B81" s="9">
        <v>40547</v>
      </c>
      <c r="C81" s="8">
        <v>1</v>
      </c>
      <c r="D81" s="8">
        <v>0</v>
      </c>
      <c r="E81" s="8">
        <v>1</v>
      </c>
      <c r="F81" s="8">
        <v>11</v>
      </c>
      <c r="G81" s="8" t="b">
        <v>0</v>
      </c>
      <c r="H81" s="8">
        <v>2</v>
      </c>
      <c r="I81" s="8">
        <v>1</v>
      </c>
      <c r="J81" s="13">
        <v>0.22</v>
      </c>
      <c r="K81" s="8">
        <v>0.21210000000000001</v>
      </c>
      <c r="L81" s="8">
        <v>0.51</v>
      </c>
      <c r="M81" s="8">
        <v>0.29849999999999999</v>
      </c>
      <c r="N81" s="8">
        <v>7</v>
      </c>
      <c r="O81" s="8">
        <v>50</v>
      </c>
      <c r="P81" s="8">
        <v>57</v>
      </c>
      <c r="Q81" s="15" t="str">
        <f t="shared" si="10"/>
        <v>Weekday</v>
      </c>
      <c r="R81" s="15" t="str">
        <f t="shared" si="11"/>
        <v>Morning</v>
      </c>
      <c r="S81" s="15" t="str">
        <f t="shared" si="12"/>
        <v>Hot</v>
      </c>
      <c r="T81" s="15" t="str">
        <f t="shared" si="13"/>
        <v>Comfortable</v>
      </c>
      <c r="U81" s="15" t="str">
        <f t="shared" si="14"/>
        <v>Clear</v>
      </c>
      <c r="V81" s="15" t="str">
        <f t="shared" si="15"/>
        <v>Off Peak</v>
      </c>
      <c r="W81" s="15" t="str">
        <f t="shared" si="16"/>
        <v>Jan</v>
      </c>
      <c r="X81" s="15" t="str">
        <f t="shared" si="17"/>
        <v>2011-Jan</v>
      </c>
      <c r="Y81" s="15" t="str">
        <f t="shared" si="18"/>
        <v>Low Demand</v>
      </c>
      <c r="Z81" t="str">
        <f t="shared" si="19"/>
        <v>Tuesday</v>
      </c>
    </row>
    <row r="82" spans="1:26" x14ac:dyDescent="0.35">
      <c r="A82" s="6">
        <v>81</v>
      </c>
      <c r="B82" s="7">
        <v>40547</v>
      </c>
      <c r="C82" s="6">
        <v>1</v>
      </c>
      <c r="D82" s="6">
        <v>0</v>
      </c>
      <c r="E82" s="6">
        <v>1</v>
      </c>
      <c r="F82" s="6">
        <v>12</v>
      </c>
      <c r="G82" s="6" t="b">
        <v>0</v>
      </c>
      <c r="H82" s="6">
        <v>2</v>
      </c>
      <c r="I82" s="6">
        <v>1</v>
      </c>
      <c r="J82" s="12">
        <v>0.22</v>
      </c>
      <c r="K82" s="6">
        <v>0.2273</v>
      </c>
      <c r="L82" s="6">
        <v>0.51</v>
      </c>
      <c r="M82" s="6">
        <v>0.16420000000000001</v>
      </c>
      <c r="N82" s="6">
        <v>12</v>
      </c>
      <c r="O82" s="6">
        <v>66</v>
      </c>
      <c r="P82" s="6">
        <v>78</v>
      </c>
      <c r="Q82" s="15" t="str">
        <f t="shared" si="10"/>
        <v>Weekday</v>
      </c>
      <c r="R82" s="15" t="str">
        <f t="shared" si="11"/>
        <v>Afternoon</v>
      </c>
      <c r="S82" s="15" t="str">
        <f t="shared" si="12"/>
        <v>Hot</v>
      </c>
      <c r="T82" s="15" t="str">
        <f t="shared" si="13"/>
        <v>Comfortable</v>
      </c>
      <c r="U82" s="15" t="str">
        <f t="shared" si="14"/>
        <v>Clear</v>
      </c>
      <c r="V82" s="15" t="str">
        <f t="shared" si="15"/>
        <v>Off Peak</v>
      </c>
      <c r="W82" s="15" t="str">
        <f t="shared" si="16"/>
        <v>Jan</v>
      </c>
      <c r="X82" s="15" t="str">
        <f t="shared" si="17"/>
        <v>2011-Jan</v>
      </c>
      <c r="Y82" s="15" t="str">
        <f t="shared" si="18"/>
        <v>High Demand</v>
      </c>
      <c r="Z82" t="str">
        <f t="shared" si="19"/>
        <v>Tuesday</v>
      </c>
    </row>
    <row r="83" spans="1:26" x14ac:dyDescent="0.35">
      <c r="A83" s="8">
        <v>82</v>
      </c>
      <c r="B83" s="9">
        <v>40547</v>
      </c>
      <c r="C83" s="8">
        <v>1</v>
      </c>
      <c r="D83" s="8">
        <v>0</v>
      </c>
      <c r="E83" s="8">
        <v>1</v>
      </c>
      <c r="F83" s="8">
        <v>13</v>
      </c>
      <c r="G83" s="8" t="b">
        <v>0</v>
      </c>
      <c r="H83" s="8">
        <v>2</v>
      </c>
      <c r="I83" s="8">
        <v>1</v>
      </c>
      <c r="J83" s="13">
        <v>0.24</v>
      </c>
      <c r="K83" s="8">
        <v>0.2273</v>
      </c>
      <c r="L83" s="8">
        <v>0.56000000000000005</v>
      </c>
      <c r="M83" s="8">
        <v>0.19400000000000001</v>
      </c>
      <c r="N83" s="8">
        <v>18</v>
      </c>
      <c r="O83" s="8">
        <v>79</v>
      </c>
      <c r="P83" s="8">
        <v>97</v>
      </c>
      <c r="Q83" s="15" t="str">
        <f t="shared" si="10"/>
        <v>Weekday</v>
      </c>
      <c r="R83" s="15" t="str">
        <f t="shared" si="11"/>
        <v>Afternoon</v>
      </c>
      <c r="S83" s="15" t="str">
        <f t="shared" si="12"/>
        <v>Hot</v>
      </c>
      <c r="T83" s="15" t="str">
        <f t="shared" si="13"/>
        <v>Comfortable</v>
      </c>
      <c r="U83" s="15" t="str">
        <f t="shared" si="14"/>
        <v>Clear</v>
      </c>
      <c r="V83" s="15" t="str">
        <f t="shared" si="15"/>
        <v>Off Peak</v>
      </c>
      <c r="W83" s="15" t="str">
        <f t="shared" si="16"/>
        <v>Jan</v>
      </c>
      <c r="X83" s="15" t="str">
        <f t="shared" si="17"/>
        <v>2011-Jan</v>
      </c>
      <c r="Y83" s="15" t="str">
        <f t="shared" si="18"/>
        <v>High Demand</v>
      </c>
      <c r="Z83" t="str">
        <f t="shared" si="19"/>
        <v>Tuesday</v>
      </c>
    </row>
    <row r="84" spans="1:26" x14ac:dyDescent="0.35">
      <c r="A84" s="6">
        <v>83</v>
      </c>
      <c r="B84" s="7">
        <v>40547</v>
      </c>
      <c r="C84" s="6">
        <v>1</v>
      </c>
      <c r="D84" s="6">
        <v>0</v>
      </c>
      <c r="E84" s="6">
        <v>1</v>
      </c>
      <c r="F84" s="6">
        <v>14</v>
      </c>
      <c r="G84" s="6" t="b">
        <v>0</v>
      </c>
      <c r="H84" s="6">
        <v>2</v>
      </c>
      <c r="I84" s="6">
        <v>1</v>
      </c>
      <c r="J84" s="12">
        <v>0.26</v>
      </c>
      <c r="K84" s="6">
        <v>0.2576</v>
      </c>
      <c r="L84" s="6">
        <v>0.52</v>
      </c>
      <c r="M84" s="6">
        <v>0.22389999999999999</v>
      </c>
      <c r="N84" s="6">
        <v>9</v>
      </c>
      <c r="O84" s="6">
        <v>54</v>
      </c>
      <c r="P84" s="6">
        <v>63</v>
      </c>
      <c r="Q84" s="15" t="str">
        <f t="shared" si="10"/>
        <v>Weekday</v>
      </c>
      <c r="R84" s="15" t="str">
        <f t="shared" si="11"/>
        <v>Afternoon</v>
      </c>
      <c r="S84" s="15" t="str">
        <f t="shared" si="12"/>
        <v>Hot</v>
      </c>
      <c r="T84" s="15" t="str">
        <f t="shared" si="13"/>
        <v>Comfortable</v>
      </c>
      <c r="U84" s="15" t="str">
        <f t="shared" si="14"/>
        <v>Clear</v>
      </c>
      <c r="V84" s="15" t="str">
        <f t="shared" si="15"/>
        <v>Off Peak</v>
      </c>
      <c r="W84" s="15" t="str">
        <f t="shared" si="16"/>
        <v>Jan</v>
      </c>
      <c r="X84" s="15" t="str">
        <f t="shared" si="17"/>
        <v>2011-Jan</v>
      </c>
      <c r="Y84" s="15" t="str">
        <f t="shared" si="18"/>
        <v>High Demand</v>
      </c>
      <c r="Z84" t="str">
        <f t="shared" si="19"/>
        <v>Tuesday</v>
      </c>
    </row>
    <row r="85" spans="1:26" x14ac:dyDescent="0.35">
      <c r="A85" s="8">
        <v>84</v>
      </c>
      <c r="B85" s="9">
        <v>40547</v>
      </c>
      <c r="C85" s="8">
        <v>1</v>
      </c>
      <c r="D85" s="8">
        <v>0</v>
      </c>
      <c r="E85" s="8">
        <v>1</v>
      </c>
      <c r="F85" s="8">
        <v>15</v>
      </c>
      <c r="G85" s="8" t="b">
        <v>0</v>
      </c>
      <c r="H85" s="8">
        <v>2</v>
      </c>
      <c r="I85" s="8">
        <v>1</v>
      </c>
      <c r="J85" s="13">
        <v>0.28000000000000003</v>
      </c>
      <c r="K85" s="8">
        <v>0.2727</v>
      </c>
      <c r="L85" s="8">
        <v>0.52</v>
      </c>
      <c r="M85" s="8">
        <v>0.25369999999999998</v>
      </c>
      <c r="N85" s="8">
        <v>17</v>
      </c>
      <c r="O85" s="8">
        <v>48</v>
      </c>
      <c r="P85" s="8">
        <v>65</v>
      </c>
      <c r="Q85" s="15" t="str">
        <f t="shared" si="10"/>
        <v>Weekday</v>
      </c>
      <c r="R85" s="15" t="str">
        <f t="shared" si="11"/>
        <v>Afternoon</v>
      </c>
      <c r="S85" s="15" t="str">
        <f t="shared" si="12"/>
        <v>Hot</v>
      </c>
      <c r="T85" s="15" t="str">
        <f t="shared" si="13"/>
        <v>Comfortable</v>
      </c>
      <c r="U85" s="15" t="str">
        <f t="shared" si="14"/>
        <v>Clear</v>
      </c>
      <c r="V85" s="15" t="str">
        <f t="shared" si="15"/>
        <v>Off Peak</v>
      </c>
      <c r="W85" s="15" t="str">
        <f t="shared" si="16"/>
        <v>Jan</v>
      </c>
      <c r="X85" s="15" t="str">
        <f t="shared" si="17"/>
        <v>2011-Jan</v>
      </c>
      <c r="Y85" s="15" t="str">
        <f t="shared" si="18"/>
        <v>High Demand</v>
      </c>
      <c r="Z85" t="str">
        <f t="shared" si="19"/>
        <v>Tuesday</v>
      </c>
    </row>
    <row r="86" spans="1:26" x14ac:dyDescent="0.35">
      <c r="A86" s="6">
        <v>85</v>
      </c>
      <c r="B86" s="7">
        <v>40547</v>
      </c>
      <c r="C86" s="6">
        <v>1</v>
      </c>
      <c r="D86" s="6">
        <v>0</v>
      </c>
      <c r="E86" s="6">
        <v>1</v>
      </c>
      <c r="F86" s="6">
        <v>16</v>
      </c>
      <c r="G86" s="6" t="b">
        <v>0</v>
      </c>
      <c r="H86" s="6">
        <v>2</v>
      </c>
      <c r="I86" s="6">
        <v>1</v>
      </c>
      <c r="J86" s="12">
        <v>0.3</v>
      </c>
      <c r="K86" s="6">
        <v>0.28789999999999999</v>
      </c>
      <c r="L86" s="6">
        <v>0.49</v>
      </c>
      <c r="M86" s="6">
        <v>0.25369999999999998</v>
      </c>
      <c r="N86" s="6">
        <v>15</v>
      </c>
      <c r="O86" s="6">
        <v>68</v>
      </c>
      <c r="P86" s="6">
        <v>83</v>
      </c>
      <c r="Q86" s="15" t="str">
        <f t="shared" si="10"/>
        <v>Weekday</v>
      </c>
      <c r="R86" s="15" t="str">
        <f t="shared" si="11"/>
        <v>Afternoon</v>
      </c>
      <c r="S86" s="15" t="str">
        <f t="shared" si="12"/>
        <v>Hot</v>
      </c>
      <c r="T86" s="15" t="str">
        <f t="shared" si="13"/>
        <v>Comfortable</v>
      </c>
      <c r="U86" s="15" t="str">
        <f t="shared" si="14"/>
        <v>Clear</v>
      </c>
      <c r="V86" s="15" t="str">
        <f t="shared" si="15"/>
        <v>Off Peak</v>
      </c>
      <c r="W86" s="15" t="str">
        <f t="shared" si="16"/>
        <v>Jan</v>
      </c>
      <c r="X86" s="15" t="str">
        <f t="shared" si="17"/>
        <v>2011-Jan</v>
      </c>
      <c r="Y86" s="15" t="str">
        <f t="shared" si="18"/>
        <v>High Demand</v>
      </c>
      <c r="Z86" t="str">
        <f t="shared" si="19"/>
        <v>Tuesday</v>
      </c>
    </row>
    <row r="87" spans="1:26" x14ac:dyDescent="0.35">
      <c r="A87" s="8">
        <v>86</v>
      </c>
      <c r="B87" s="9">
        <v>40547</v>
      </c>
      <c r="C87" s="8">
        <v>1</v>
      </c>
      <c r="D87" s="8">
        <v>0</v>
      </c>
      <c r="E87" s="8">
        <v>1</v>
      </c>
      <c r="F87" s="8">
        <v>17</v>
      </c>
      <c r="G87" s="8" t="b">
        <v>0</v>
      </c>
      <c r="H87" s="8">
        <v>2</v>
      </c>
      <c r="I87" s="8">
        <v>1</v>
      </c>
      <c r="J87" s="13">
        <v>0.28000000000000003</v>
      </c>
      <c r="K87" s="8">
        <v>0.2727</v>
      </c>
      <c r="L87" s="8">
        <v>0.48</v>
      </c>
      <c r="M87" s="8">
        <v>0.22389999999999999</v>
      </c>
      <c r="N87" s="8">
        <v>10</v>
      </c>
      <c r="O87" s="8">
        <v>202</v>
      </c>
      <c r="P87" s="8">
        <v>212</v>
      </c>
      <c r="Q87" s="15" t="str">
        <f t="shared" si="10"/>
        <v>Weekday</v>
      </c>
      <c r="R87" s="15" t="str">
        <f t="shared" si="11"/>
        <v>Night</v>
      </c>
      <c r="S87" s="15" t="str">
        <f t="shared" si="12"/>
        <v>Hot</v>
      </c>
      <c r="T87" s="15" t="str">
        <f t="shared" si="13"/>
        <v>Comfortable</v>
      </c>
      <c r="U87" s="15" t="str">
        <f t="shared" si="14"/>
        <v>Clear</v>
      </c>
      <c r="V87" s="15" t="str">
        <f t="shared" si="15"/>
        <v>PM Peak</v>
      </c>
      <c r="W87" s="15" t="str">
        <f t="shared" si="16"/>
        <v>Jan</v>
      </c>
      <c r="X87" s="15" t="str">
        <f t="shared" si="17"/>
        <v>2011-Jan</v>
      </c>
      <c r="Y87" s="15" t="str">
        <f t="shared" si="18"/>
        <v>High Demand</v>
      </c>
      <c r="Z87" t="str">
        <f t="shared" si="19"/>
        <v>Tuesday</v>
      </c>
    </row>
    <row r="88" spans="1:26" x14ac:dyDescent="0.35">
      <c r="A88" s="6">
        <v>87</v>
      </c>
      <c r="B88" s="7">
        <v>40547</v>
      </c>
      <c r="C88" s="6">
        <v>1</v>
      </c>
      <c r="D88" s="6">
        <v>0</v>
      </c>
      <c r="E88" s="6">
        <v>1</v>
      </c>
      <c r="F88" s="6">
        <v>18</v>
      </c>
      <c r="G88" s="6" t="b">
        <v>0</v>
      </c>
      <c r="H88" s="6">
        <v>2</v>
      </c>
      <c r="I88" s="6">
        <v>1</v>
      </c>
      <c r="J88" s="12">
        <v>0.26</v>
      </c>
      <c r="K88" s="6">
        <v>0.2576</v>
      </c>
      <c r="L88" s="6">
        <v>0.48</v>
      </c>
      <c r="M88" s="6">
        <v>0.19400000000000001</v>
      </c>
      <c r="N88" s="6">
        <v>3</v>
      </c>
      <c r="O88" s="6">
        <v>179</v>
      </c>
      <c r="P88" s="6">
        <v>182</v>
      </c>
      <c r="Q88" s="15" t="str">
        <f t="shared" si="10"/>
        <v>Weekday</v>
      </c>
      <c r="R88" s="15" t="str">
        <f t="shared" si="11"/>
        <v>Night</v>
      </c>
      <c r="S88" s="15" t="str">
        <f t="shared" si="12"/>
        <v>Hot</v>
      </c>
      <c r="T88" s="15" t="str">
        <f t="shared" si="13"/>
        <v>Comfortable</v>
      </c>
      <c r="U88" s="15" t="str">
        <f t="shared" si="14"/>
        <v>Clear</v>
      </c>
      <c r="V88" s="15" t="str">
        <f t="shared" si="15"/>
        <v>PM Peak</v>
      </c>
      <c r="W88" s="15" t="str">
        <f t="shared" si="16"/>
        <v>Jan</v>
      </c>
      <c r="X88" s="15" t="str">
        <f t="shared" si="17"/>
        <v>2011-Jan</v>
      </c>
      <c r="Y88" s="15" t="str">
        <f t="shared" si="18"/>
        <v>High Demand</v>
      </c>
      <c r="Z88" t="str">
        <f t="shared" si="19"/>
        <v>Tuesday</v>
      </c>
    </row>
    <row r="89" spans="1:26" x14ac:dyDescent="0.35">
      <c r="A89" s="8">
        <v>88</v>
      </c>
      <c r="B89" s="9">
        <v>40547</v>
      </c>
      <c r="C89" s="8">
        <v>1</v>
      </c>
      <c r="D89" s="8">
        <v>0</v>
      </c>
      <c r="E89" s="8">
        <v>1</v>
      </c>
      <c r="F89" s="8">
        <v>19</v>
      </c>
      <c r="G89" s="8" t="b">
        <v>0</v>
      </c>
      <c r="H89" s="8">
        <v>2</v>
      </c>
      <c r="I89" s="8">
        <v>1</v>
      </c>
      <c r="J89" s="13">
        <v>0.24</v>
      </c>
      <c r="K89" s="8">
        <v>0.2576</v>
      </c>
      <c r="L89" s="8">
        <v>0.48</v>
      </c>
      <c r="M89" s="8">
        <v>0.1045</v>
      </c>
      <c r="N89" s="8">
        <v>2</v>
      </c>
      <c r="O89" s="8">
        <v>110</v>
      </c>
      <c r="P89" s="8">
        <v>112</v>
      </c>
      <c r="Q89" s="15" t="str">
        <f t="shared" si="10"/>
        <v>Weekday</v>
      </c>
      <c r="R89" s="15" t="str">
        <f t="shared" si="11"/>
        <v>Night</v>
      </c>
      <c r="S89" s="15" t="str">
        <f t="shared" si="12"/>
        <v>Hot</v>
      </c>
      <c r="T89" s="15" t="str">
        <f t="shared" si="13"/>
        <v>Comfortable</v>
      </c>
      <c r="U89" s="15" t="str">
        <f t="shared" si="14"/>
        <v>Clear</v>
      </c>
      <c r="V89" s="15" t="str">
        <f t="shared" si="15"/>
        <v>PM Peak</v>
      </c>
      <c r="W89" s="15" t="str">
        <f t="shared" si="16"/>
        <v>Jan</v>
      </c>
      <c r="X89" s="15" t="str">
        <f t="shared" si="17"/>
        <v>2011-Jan</v>
      </c>
      <c r="Y89" s="15" t="str">
        <f t="shared" si="18"/>
        <v>High Demand</v>
      </c>
      <c r="Z89" t="str">
        <f t="shared" si="19"/>
        <v>Tuesday</v>
      </c>
    </row>
    <row r="90" spans="1:26" x14ac:dyDescent="0.35">
      <c r="A90" s="6">
        <v>89</v>
      </c>
      <c r="B90" s="7">
        <v>40547</v>
      </c>
      <c r="C90" s="6">
        <v>1</v>
      </c>
      <c r="D90" s="6">
        <v>0</v>
      </c>
      <c r="E90" s="6">
        <v>1</v>
      </c>
      <c r="F90" s="6">
        <v>20</v>
      </c>
      <c r="G90" s="6" t="b">
        <v>0</v>
      </c>
      <c r="H90" s="6">
        <v>2</v>
      </c>
      <c r="I90" s="6">
        <v>1</v>
      </c>
      <c r="J90" s="12">
        <v>0.24</v>
      </c>
      <c r="K90" s="6">
        <v>0.2576</v>
      </c>
      <c r="L90" s="6">
        <v>0.48</v>
      </c>
      <c r="M90" s="6">
        <v>0.1045</v>
      </c>
      <c r="N90" s="6">
        <v>1</v>
      </c>
      <c r="O90" s="6">
        <v>53</v>
      </c>
      <c r="P90" s="6">
        <v>54</v>
      </c>
      <c r="Q90" s="15" t="str">
        <f t="shared" si="10"/>
        <v>Weekday</v>
      </c>
      <c r="R90" s="15" t="str">
        <f t="shared" si="11"/>
        <v>Night</v>
      </c>
      <c r="S90" s="15" t="str">
        <f t="shared" si="12"/>
        <v>Hot</v>
      </c>
      <c r="T90" s="15" t="str">
        <f t="shared" si="13"/>
        <v>Comfortable</v>
      </c>
      <c r="U90" s="15" t="str">
        <f t="shared" si="14"/>
        <v>Clear</v>
      </c>
      <c r="V90" s="15" t="str">
        <f t="shared" si="15"/>
        <v>Off Peak</v>
      </c>
      <c r="W90" s="15" t="str">
        <f t="shared" si="16"/>
        <v>Jan</v>
      </c>
      <c r="X90" s="15" t="str">
        <f t="shared" si="17"/>
        <v>2011-Jan</v>
      </c>
      <c r="Y90" s="15" t="str">
        <f t="shared" si="18"/>
        <v>Low Demand</v>
      </c>
      <c r="Z90" t="str">
        <f t="shared" si="19"/>
        <v>Tuesday</v>
      </c>
    </row>
    <row r="91" spans="1:26" x14ac:dyDescent="0.35">
      <c r="A91" s="8">
        <v>90</v>
      </c>
      <c r="B91" s="9">
        <v>40547</v>
      </c>
      <c r="C91" s="8">
        <v>1</v>
      </c>
      <c r="D91" s="8">
        <v>0</v>
      </c>
      <c r="E91" s="8">
        <v>1</v>
      </c>
      <c r="F91" s="8">
        <v>21</v>
      </c>
      <c r="G91" s="8" t="b">
        <v>0</v>
      </c>
      <c r="H91" s="8">
        <v>2</v>
      </c>
      <c r="I91" s="8">
        <v>1</v>
      </c>
      <c r="J91" s="13">
        <v>0.22</v>
      </c>
      <c r="K91" s="8">
        <v>0.2727</v>
      </c>
      <c r="L91" s="8">
        <v>0.64</v>
      </c>
      <c r="M91" s="8">
        <v>0</v>
      </c>
      <c r="N91" s="8">
        <v>0</v>
      </c>
      <c r="O91" s="8">
        <v>48</v>
      </c>
      <c r="P91" s="8">
        <v>48</v>
      </c>
      <c r="Q91" s="15" t="str">
        <f t="shared" si="10"/>
        <v>Weekday</v>
      </c>
      <c r="R91" s="15" t="str">
        <f t="shared" si="11"/>
        <v>Night</v>
      </c>
      <c r="S91" s="15" t="str">
        <f t="shared" si="12"/>
        <v>Hot</v>
      </c>
      <c r="T91" s="15" t="str">
        <f t="shared" si="13"/>
        <v>Comfortable</v>
      </c>
      <c r="U91" s="15" t="str">
        <f t="shared" si="14"/>
        <v>Clear</v>
      </c>
      <c r="V91" s="15" t="str">
        <f t="shared" si="15"/>
        <v>Off Peak</v>
      </c>
      <c r="W91" s="15" t="str">
        <f t="shared" si="16"/>
        <v>Jan</v>
      </c>
      <c r="X91" s="15" t="str">
        <f t="shared" si="17"/>
        <v>2011-Jan</v>
      </c>
      <c r="Y91" s="15" t="str">
        <f t="shared" si="18"/>
        <v>Low Demand</v>
      </c>
      <c r="Z91" t="str">
        <f t="shared" si="19"/>
        <v>Tuesday</v>
      </c>
    </row>
    <row r="92" spans="1:26" x14ac:dyDescent="0.35">
      <c r="A92" s="6">
        <v>91</v>
      </c>
      <c r="B92" s="7">
        <v>40547</v>
      </c>
      <c r="C92" s="6">
        <v>1</v>
      </c>
      <c r="D92" s="6">
        <v>0</v>
      </c>
      <c r="E92" s="6">
        <v>1</v>
      </c>
      <c r="F92" s="6">
        <v>22</v>
      </c>
      <c r="G92" s="6" t="b">
        <v>0</v>
      </c>
      <c r="H92" s="6">
        <v>2</v>
      </c>
      <c r="I92" s="6">
        <v>1</v>
      </c>
      <c r="J92" s="12">
        <v>0.22</v>
      </c>
      <c r="K92" s="6">
        <v>0.2576</v>
      </c>
      <c r="L92" s="6">
        <v>0.64</v>
      </c>
      <c r="M92" s="6">
        <v>8.9599999999999999E-2</v>
      </c>
      <c r="N92" s="6">
        <v>1</v>
      </c>
      <c r="O92" s="6">
        <v>34</v>
      </c>
      <c r="P92" s="6">
        <v>35</v>
      </c>
      <c r="Q92" s="15" t="str">
        <f t="shared" si="10"/>
        <v>Weekday</v>
      </c>
      <c r="R92" s="15" t="str">
        <f t="shared" si="11"/>
        <v>Night</v>
      </c>
      <c r="S92" s="15" t="str">
        <f t="shared" si="12"/>
        <v>Hot</v>
      </c>
      <c r="T92" s="15" t="str">
        <f t="shared" si="13"/>
        <v>Comfortable</v>
      </c>
      <c r="U92" s="15" t="str">
        <f t="shared" si="14"/>
        <v>Clear</v>
      </c>
      <c r="V92" s="15" t="str">
        <f t="shared" si="15"/>
        <v>Off Peak</v>
      </c>
      <c r="W92" s="15" t="str">
        <f t="shared" si="16"/>
        <v>Jan</v>
      </c>
      <c r="X92" s="15" t="str">
        <f t="shared" si="17"/>
        <v>2011-Jan</v>
      </c>
      <c r="Y92" s="15" t="str">
        <f t="shared" si="18"/>
        <v>Low Demand</v>
      </c>
      <c r="Z92" t="str">
        <f t="shared" si="19"/>
        <v>Tuesday</v>
      </c>
    </row>
    <row r="93" spans="1:26" x14ac:dyDescent="0.35">
      <c r="A93" s="8">
        <v>92</v>
      </c>
      <c r="B93" s="9">
        <v>40547</v>
      </c>
      <c r="C93" s="8">
        <v>1</v>
      </c>
      <c r="D93" s="8">
        <v>0</v>
      </c>
      <c r="E93" s="8">
        <v>1</v>
      </c>
      <c r="F93" s="8">
        <v>23</v>
      </c>
      <c r="G93" s="8" t="b">
        <v>0</v>
      </c>
      <c r="H93" s="8">
        <v>2</v>
      </c>
      <c r="I93" s="8">
        <v>1</v>
      </c>
      <c r="J93" s="13">
        <v>0.2</v>
      </c>
      <c r="K93" s="8">
        <v>0.2273</v>
      </c>
      <c r="L93" s="8">
        <v>0.69</v>
      </c>
      <c r="M93" s="8">
        <v>8.9599999999999999E-2</v>
      </c>
      <c r="N93" s="8">
        <v>2</v>
      </c>
      <c r="O93" s="8">
        <v>9</v>
      </c>
      <c r="P93" s="8">
        <v>11</v>
      </c>
      <c r="Q93" s="15" t="str">
        <f t="shared" si="10"/>
        <v>Weekday</v>
      </c>
      <c r="R93" s="15" t="str">
        <f t="shared" si="11"/>
        <v>Night</v>
      </c>
      <c r="S93" s="15" t="str">
        <f t="shared" si="12"/>
        <v>Mild</v>
      </c>
      <c r="T93" s="15" t="str">
        <f t="shared" si="13"/>
        <v>Comfortable</v>
      </c>
      <c r="U93" s="15" t="str">
        <f t="shared" si="14"/>
        <v>Clear</v>
      </c>
      <c r="V93" s="15" t="str">
        <f t="shared" si="15"/>
        <v>Off Peak</v>
      </c>
      <c r="W93" s="15" t="str">
        <f t="shared" si="16"/>
        <v>Jan</v>
      </c>
      <c r="X93" s="15" t="str">
        <f t="shared" si="17"/>
        <v>2011-Jan</v>
      </c>
      <c r="Y93" s="15" t="str">
        <f t="shared" si="18"/>
        <v>Low Demand</v>
      </c>
      <c r="Z93" t="str">
        <f t="shared" si="19"/>
        <v>Tuesday</v>
      </c>
    </row>
    <row r="94" spans="1:26" x14ac:dyDescent="0.35">
      <c r="A94" s="6">
        <v>93</v>
      </c>
      <c r="B94" s="7">
        <v>40548</v>
      </c>
      <c r="C94" s="6">
        <v>1</v>
      </c>
      <c r="D94" s="6">
        <v>0</v>
      </c>
      <c r="E94" s="6">
        <v>1</v>
      </c>
      <c r="F94" s="6">
        <v>0</v>
      </c>
      <c r="G94" s="6" t="b">
        <v>0</v>
      </c>
      <c r="H94" s="6">
        <v>3</v>
      </c>
      <c r="I94" s="6">
        <v>1</v>
      </c>
      <c r="J94" s="12">
        <v>0.2</v>
      </c>
      <c r="K94" s="6">
        <v>0.2576</v>
      </c>
      <c r="L94" s="6">
        <v>0.64</v>
      </c>
      <c r="M94" s="6">
        <v>0</v>
      </c>
      <c r="N94" s="6">
        <v>0</v>
      </c>
      <c r="O94" s="6">
        <v>6</v>
      </c>
      <c r="P94" s="6">
        <v>6</v>
      </c>
      <c r="Q94" s="15" t="str">
        <f t="shared" si="10"/>
        <v>Weekday</v>
      </c>
      <c r="R94" s="15" t="str">
        <f t="shared" si="11"/>
        <v>Late Night</v>
      </c>
      <c r="S94" s="15" t="str">
        <f t="shared" si="12"/>
        <v>Mild</v>
      </c>
      <c r="T94" s="15" t="str">
        <f t="shared" si="13"/>
        <v>Comfortable</v>
      </c>
      <c r="U94" s="15" t="str">
        <f t="shared" si="14"/>
        <v>Clear</v>
      </c>
      <c r="V94" s="15" t="str">
        <f t="shared" si="15"/>
        <v>Off Peak</v>
      </c>
      <c r="W94" s="15" t="str">
        <f t="shared" si="16"/>
        <v>Jan</v>
      </c>
      <c r="X94" s="15" t="str">
        <f t="shared" si="17"/>
        <v>2011-Jan</v>
      </c>
      <c r="Y94" s="15" t="str">
        <f t="shared" si="18"/>
        <v>Low Demand</v>
      </c>
      <c r="Z94" t="str">
        <f t="shared" si="19"/>
        <v>Wednesday</v>
      </c>
    </row>
    <row r="95" spans="1:26" x14ac:dyDescent="0.35">
      <c r="A95" s="8">
        <v>94</v>
      </c>
      <c r="B95" s="9">
        <v>40548</v>
      </c>
      <c r="C95" s="8">
        <v>1</v>
      </c>
      <c r="D95" s="8">
        <v>0</v>
      </c>
      <c r="E95" s="8">
        <v>1</v>
      </c>
      <c r="F95" s="8">
        <v>1</v>
      </c>
      <c r="G95" s="8" t="b">
        <v>0</v>
      </c>
      <c r="H95" s="8">
        <v>3</v>
      </c>
      <c r="I95" s="8">
        <v>1</v>
      </c>
      <c r="J95" s="13">
        <v>0.16</v>
      </c>
      <c r="K95" s="8">
        <v>0.19700000000000001</v>
      </c>
      <c r="L95" s="8">
        <v>0.74</v>
      </c>
      <c r="M95" s="8">
        <v>8.9599999999999999E-2</v>
      </c>
      <c r="N95" s="8">
        <v>0</v>
      </c>
      <c r="O95" s="8">
        <v>6</v>
      </c>
      <c r="P95" s="8">
        <v>6</v>
      </c>
      <c r="Q95" s="15" t="str">
        <f t="shared" si="10"/>
        <v>Weekday</v>
      </c>
      <c r="R95" s="15" t="str">
        <f t="shared" si="11"/>
        <v>Late Night</v>
      </c>
      <c r="S95" s="15" t="str">
        <f t="shared" si="12"/>
        <v>Mild</v>
      </c>
      <c r="T95" s="15" t="str">
        <f t="shared" si="13"/>
        <v>Comfortable</v>
      </c>
      <c r="U95" s="15" t="str">
        <f t="shared" si="14"/>
        <v>Clear</v>
      </c>
      <c r="V95" s="15" t="str">
        <f t="shared" si="15"/>
        <v>Off Peak</v>
      </c>
      <c r="W95" s="15" t="str">
        <f t="shared" si="16"/>
        <v>Jan</v>
      </c>
      <c r="X95" s="15" t="str">
        <f t="shared" si="17"/>
        <v>2011-Jan</v>
      </c>
      <c r="Y95" s="15" t="str">
        <f t="shared" si="18"/>
        <v>Low Demand</v>
      </c>
      <c r="Z95" t="str">
        <f t="shared" si="19"/>
        <v>Wednesday</v>
      </c>
    </row>
    <row r="96" spans="1:26" x14ac:dyDescent="0.35">
      <c r="A96" s="6">
        <v>95</v>
      </c>
      <c r="B96" s="7">
        <v>40548</v>
      </c>
      <c r="C96" s="6">
        <v>1</v>
      </c>
      <c r="D96" s="6">
        <v>0</v>
      </c>
      <c r="E96" s="6">
        <v>1</v>
      </c>
      <c r="F96" s="6">
        <v>2</v>
      </c>
      <c r="G96" s="6" t="b">
        <v>0</v>
      </c>
      <c r="H96" s="6">
        <v>3</v>
      </c>
      <c r="I96" s="6">
        <v>1</v>
      </c>
      <c r="J96" s="12">
        <v>0.16</v>
      </c>
      <c r="K96" s="6">
        <v>0.19700000000000001</v>
      </c>
      <c r="L96" s="6">
        <v>0.74</v>
      </c>
      <c r="M96" s="6">
        <v>8.9599999999999999E-2</v>
      </c>
      <c r="N96" s="6">
        <v>0</v>
      </c>
      <c r="O96" s="6">
        <v>2</v>
      </c>
      <c r="P96" s="6">
        <v>2</v>
      </c>
      <c r="Q96" s="15" t="str">
        <f t="shared" si="10"/>
        <v>Weekday</v>
      </c>
      <c r="R96" s="15" t="str">
        <f t="shared" si="11"/>
        <v>Late Night</v>
      </c>
      <c r="S96" s="15" t="str">
        <f t="shared" si="12"/>
        <v>Mild</v>
      </c>
      <c r="T96" s="15" t="str">
        <f t="shared" si="13"/>
        <v>Comfortable</v>
      </c>
      <c r="U96" s="15" t="str">
        <f t="shared" si="14"/>
        <v>Clear</v>
      </c>
      <c r="V96" s="15" t="str">
        <f t="shared" si="15"/>
        <v>Off Peak</v>
      </c>
      <c r="W96" s="15" t="str">
        <f t="shared" si="16"/>
        <v>Jan</v>
      </c>
      <c r="X96" s="15" t="str">
        <f t="shared" si="17"/>
        <v>2011-Jan</v>
      </c>
      <c r="Y96" s="15" t="str">
        <f t="shared" si="18"/>
        <v>Low Demand</v>
      </c>
      <c r="Z96" t="str">
        <f t="shared" si="19"/>
        <v>Wednesday</v>
      </c>
    </row>
    <row r="97" spans="1:26" x14ac:dyDescent="0.35">
      <c r="A97" s="8">
        <v>96</v>
      </c>
      <c r="B97" s="9">
        <v>40548</v>
      </c>
      <c r="C97" s="8">
        <v>1</v>
      </c>
      <c r="D97" s="8">
        <v>0</v>
      </c>
      <c r="E97" s="8">
        <v>1</v>
      </c>
      <c r="F97" s="8">
        <v>4</v>
      </c>
      <c r="G97" s="8" t="b">
        <v>0</v>
      </c>
      <c r="H97" s="8">
        <v>3</v>
      </c>
      <c r="I97" s="8">
        <v>1</v>
      </c>
      <c r="J97" s="13">
        <v>0.24</v>
      </c>
      <c r="K97" s="8">
        <v>0.2273</v>
      </c>
      <c r="L97" s="8">
        <v>0.48</v>
      </c>
      <c r="M97" s="8">
        <v>0.22389999999999999</v>
      </c>
      <c r="N97" s="8">
        <v>0</v>
      </c>
      <c r="O97" s="8">
        <v>2</v>
      </c>
      <c r="P97" s="8">
        <v>2</v>
      </c>
      <c r="Q97" s="15" t="str">
        <f t="shared" si="10"/>
        <v>Weekday</v>
      </c>
      <c r="R97" s="15" t="str">
        <f t="shared" si="11"/>
        <v>Late Night</v>
      </c>
      <c r="S97" s="15" t="str">
        <f t="shared" si="12"/>
        <v>Hot</v>
      </c>
      <c r="T97" s="15" t="str">
        <f t="shared" si="13"/>
        <v>Comfortable</v>
      </c>
      <c r="U97" s="15" t="str">
        <f t="shared" si="14"/>
        <v>Clear</v>
      </c>
      <c r="V97" s="15" t="str">
        <f t="shared" si="15"/>
        <v>Off Peak</v>
      </c>
      <c r="W97" s="15" t="str">
        <f t="shared" si="16"/>
        <v>Jan</v>
      </c>
      <c r="X97" s="15" t="str">
        <f t="shared" si="17"/>
        <v>2011-Jan</v>
      </c>
      <c r="Y97" s="15" t="str">
        <f t="shared" si="18"/>
        <v>Low Demand</v>
      </c>
      <c r="Z97" t="str">
        <f t="shared" si="19"/>
        <v>Wednesday</v>
      </c>
    </row>
    <row r="98" spans="1:26" x14ac:dyDescent="0.35">
      <c r="A98" s="6">
        <v>97</v>
      </c>
      <c r="B98" s="7">
        <v>40548</v>
      </c>
      <c r="C98" s="6">
        <v>1</v>
      </c>
      <c r="D98" s="6">
        <v>0</v>
      </c>
      <c r="E98" s="6">
        <v>1</v>
      </c>
      <c r="F98" s="6">
        <v>5</v>
      </c>
      <c r="G98" s="6" t="b">
        <v>0</v>
      </c>
      <c r="H98" s="6">
        <v>3</v>
      </c>
      <c r="I98" s="6">
        <v>1</v>
      </c>
      <c r="J98" s="12">
        <v>0.22</v>
      </c>
      <c r="K98" s="6">
        <v>0.2273</v>
      </c>
      <c r="L98" s="6">
        <v>0.47</v>
      </c>
      <c r="M98" s="6">
        <v>0.16420000000000001</v>
      </c>
      <c r="N98" s="6">
        <v>0</v>
      </c>
      <c r="O98" s="6">
        <v>3</v>
      </c>
      <c r="P98" s="6">
        <v>3</v>
      </c>
      <c r="Q98" s="15" t="str">
        <f t="shared" si="10"/>
        <v>Weekday</v>
      </c>
      <c r="R98" s="15" t="str">
        <f t="shared" si="11"/>
        <v>Late Night</v>
      </c>
      <c r="S98" s="15" t="str">
        <f t="shared" si="12"/>
        <v>Hot</v>
      </c>
      <c r="T98" s="15" t="str">
        <f t="shared" si="13"/>
        <v>Comfortable</v>
      </c>
      <c r="U98" s="15" t="str">
        <f t="shared" si="14"/>
        <v>Clear</v>
      </c>
      <c r="V98" s="15" t="str">
        <f t="shared" si="15"/>
        <v>Off Peak</v>
      </c>
      <c r="W98" s="15" t="str">
        <f t="shared" si="16"/>
        <v>Jan</v>
      </c>
      <c r="X98" s="15" t="str">
        <f t="shared" si="17"/>
        <v>2011-Jan</v>
      </c>
      <c r="Y98" s="15" t="str">
        <f t="shared" si="18"/>
        <v>Low Demand</v>
      </c>
      <c r="Z98" t="str">
        <f t="shared" si="19"/>
        <v>Wednesday</v>
      </c>
    </row>
    <row r="99" spans="1:26" x14ac:dyDescent="0.35">
      <c r="A99" s="8">
        <v>98</v>
      </c>
      <c r="B99" s="9">
        <v>40548</v>
      </c>
      <c r="C99" s="8">
        <v>1</v>
      </c>
      <c r="D99" s="8">
        <v>0</v>
      </c>
      <c r="E99" s="8">
        <v>1</v>
      </c>
      <c r="F99" s="8">
        <v>6</v>
      </c>
      <c r="G99" s="8" t="b">
        <v>0</v>
      </c>
      <c r="H99" s="8">
        <v>3</v>
      </c>
      <c r="I99" s="8">
        <v>1</v>
      </c>
      <c r="J99" s="13">
        <v>0.2</v>
      </c>
      <c r="K99" s="8">
        <v>0.19700000000000001</v>
      </c>
      <c r="L99" s="8">
        <v>0.47</v>
      </c>
      <c r="M99" s="8">
        <v>0.22389999999999999</v>
      </c>
      <c r="N99" s="8">
        <v>0</v>
      </c>
      <c r="O99" s="8">
        <v>33</v>
      </c>
      <c r="P99" s="8">
        <v>33</v>
      </c>
      <c r="Q99" s="15" t="str">
        <f t="shared" si="10"/>
        <v>Weekday</v>
      </c>
      <c r="R99" s="15" t="str">
        <f t="shared" si="11"/>
        <v>Morning</v>
      </c>
      <c r="S99" s="15" t="str">
        <f t="shared" si="12"/>
        <v>Mild</v>
      </c>
      <c r="T99" s="15" t="str">
        <f t="shared" si="13"/>
        <v>Comfortable</v>
      </c>
      <c r="U99" s="15" t="str">
        <f t="shared" si="14"/>
        <v>Clear</v>
      </c>
      <c r="V99" s="15" t="str">
        <f t="shared" si="15"/>
        <v>Off Peak</v>
      </c>
      <c r="W99" s="15" t="str">
        <f t="shared" si="16"/>
        <v>Jan</v>
      </c>
      <c r="X99" s="15" t="str">
        <f t="shared" si="17"/>
        <v>2011-Jan</v>
      </c>
      <c r="Y99" s="15" t="str">
        <f t="shared" si="18"/>
        <v>Low Demand</v>
      </c>
      <c r="Z99" t="str">
        <f t="shared" si="19"/>
        <v>Wednesday</v>
      </c>
    </row>
    <row r="100" spans="1:26" x14ac:dyDescent="0.35">
      <c r="A100" s="6">
        <v>99</v>
      </c>
      <c r="B100" s="7">
        <v>40548</v>
      </c>
      <c r="C100" s="6">
        <v>1</v>
      </c>
      <c r="D100" s="6">
        <v>0</v>
      </c>
      <c r="E100" s="6">
        <v>1</v>
      </c>
      <c r="F100" s="6">
        <v>7</v>
      </c>
      <c r="G100" s="6" t="b">
        <v>0</v>
      </c>
      <c r="H100" s="6">
        <v>3</v>
      </c>
      <c r="I100" s="6">
        <v>1</v>
      </c>
      <c r="J100" s="12">
        <v>0.18</v>
      </c>
      <c r="K100" s="6">
        <v>0.18179999999999999</v>
      </c>
      <c r="L100" s="6">
        <v>0.43</v>
      </c>
      <c r="M100" s="6">
        <v>0.19400000000000001</v>
      </c>
      <c r="N100" s="6">
        <v>1</v>
      </c>
      <c r="O100" s="6">
        <v>87</v>
      </c>
      <c r="P100" s="6">
        <v>88</v>
      </c>
      <c r="Q100" s="15" t="str">
        <f t="shared" si="10"/>
        <v>Weekday</v>
      </c>
      <c r="R100" s="15" t="str">
        <f t="shared" si="11"/>
        <v>Morning</v>
      </c>
      <c r="S100" s="15" t="str">
        <f t="shared" si="12"/>
        <v>Mild</v>
      </c>
      <c r="T100" s="15" t="str">
        <f t="shared" si="13"/>
        <v>Comfortable</v>
      </c>
      <c r="U100" s="15" t="str">
        <f t="shared" si="14"/>
        <v>Clear</v>
      </c>
      <c r="V100" s="15" t="str">
        <f t="shared" si="15"/>
        <v>AM Peak</v>
      </c>
      <c r="W100" s="15" t="str">
        <f t="shared" si="16"/>
        <v>Jan</v>
      </c>
      <c r="X100" s="15" t="str">
        <f t="shared" si="17"/>
        <v>2011-Jan</v>
      </c>
      <c r="Y100" s="15" t="str">
        <f t="shared" si="18"/>
        <v>High Demand</v>
      </c>
      <c r="Z100" t="str">
        <f t="shared" si="19"/>
        <v>Wednesday</v>
      </c>
    </row>
    <row r="101" spans="1:26" x14ac:dyDescent="0.35">
      <c r="A101" s="8">
        <v>100</v>
      </c>
      <c r="B101" s="9">
        <v>40548</v>
      </c>
      <c r="C101" s="8">
        <v>1</v>
      </c>
      <c r="D101" s="8">
        <v>0</v>
      </c>
      <c r="E101" s="8">
        <v>1</v>
      </c>
      <c r="F101" s="8">
        <v>8</v>
      </c>
      <c r="G101" s="8" t="b">
        <v>0</v>
      </c>
      <c r="H101" s="8">
        <v>3</v>
      </c>
      <c r="I101" s="8">
        <v>1</v>
      </c>
      <c r="J101" s="13">
        <v>0.2</v>
      </c>
      <c r="K101" s="8">
        <v>0.18179999999999999</v>
      </c>
      <c r="L101" s="8">
        <v>0.4</v>
      </c>
      <c r="M101" s="8">
        <v>0.29849999999999999</v>
      </c>
      <c r="N101" s="8">
        <v>3</v>
      </c>
      <c r="O101" s="8">
        <v>192</v>
      </c>
      <c r="P101" s="8">
        <v>195</v>
      </c>
      <c r="Q101" s="15" t="str">
        <f t="shared" si="10"/>
        <v>Weekday</v>
      </c>
      <c r="R101" s="15" t="str">
        <f t="shared" si="11"/>
        <v>Morning</v>
      </c>
      <c r="S101" s="15" t="str">
        <f t="shared" si="12"/>
        <v>Mild</v>
      </c>
      <c r="T101" s="15" t="str">
        <f t="shared" si="13"/>
        <v>Comfortable</v>
      </c>
      <c r="U101" s="15" t="str">
        <f t="shared" si="14"/>
        <v>Clear</v>
      </c>
      <c r="V101" s="15" t="str">
        <f t="shared" si="15"/>
        <v>AM Peak</v>
      </c>
      <c r="W101" s="15" t="str">
        <f t="shared" si="16"/>
        <v>Jan</v>
      </c>
      <c r="X101" s="15" t="str">
        <f t="shared" si="17"/>
        <v>2011-Jan</v>
      </c>
      <c r="Y101" s="15" t="str">
        <f t="shared" si="18"/>
        <v>High Demand</v>
      </c>
      <c r="Z101" t="str">
        <f t="shared" si="19"/>
        <v>Wednesday</v>
      </c>
    </row>
    <row r="102" spans="1:26" x14ac:dyDescent="0.35">
      <c r="A102" s="6">
        <v>101</v>
      </c>
      <c r="B102" s="7">
        <v>40548</v>
      </c>
      <c r="C102" s="6">
        <v>1</v>
      </c>
      <c r="D102" s="6">
        <v>0</v>
      </c>
      <c r="E102" s="6">
        <v>1</v>
      </c>
      <c r="F102" s="6">
        <v>9</v>
      </c>
      <c r="G102" s="6" t="b">
        <v>0</v>
      </c>
      <c r="H102" s="6">
        <v>3</v>
      </c>
      <c r="I102" s="6">
        <v>1</v>
      </c>
      <c r="J102" s="12">
        <v>0.22</v>
      </c>
      <c r="K102" s="6">
        <v>0.19700000000000001</v>
      </c>
      <c r="L102" s="6">
        <v>0.37</v>
      </c>
      <c r="M102" s="6">
        <v>0.32840000000000003</v>
      </c>
      <c r="N102" s="6">
        <v>6</v>
      </c>
      <c r="O102" s="6">
        <v>109</v>
      </c>
      <c r="P102" s="6">
        <v>115</v>
      </c>
      <c r="Q102" s="15" t="str">
        <f t="shared" si="10"/>
        <v>Weekday</v>
      </c>
      <c r="R102" s="15" t="str">
        <f t="shared" si="11"/>
        <v>Morning</v>
      </c>
      <c r="S102" s="15" t="str">
        <f t="shared" si="12"/>
        <v>Hot</v>
      </c>
      <c r="T102" s="15" t="str">
        <f t="shared" si="13"/>
        <v>Comfortable</v>
      </c>
      <c r="U102" s="15" t="str">
        <f t="shared" si="14"/>
        <v>Clear</v>
      </c>
      <c r="V102" s="15" t="str">
        <f t="shared" si="15"/>
        <v>AM Peak</v>
      </c>
      <c r="W102" s="15" t="str">
        <f t="shared" si="16"/>
        <v>Jan</v>
      </c>
      <c r="X102" s="15" t="str">
        <f t="shared" si="17"/>
        <v>2011-Jan</v>
      </c>
      <c r="Y102" s="15" t="str">
        <f t="shared" si="18"/>
        <v>High Demand</v>
      </c>
      <c r="Z102" t="str">
        <f t="shared" si="19"/>
        <v>Wednesday</v>
      </c>
    </row>
    <row r="103" spans="1:26" x14ac:dyDescent="0.35">
      <c r="A103" s="8">
        <v>102</v>
      </c>
      <c r="B103" s="9">
        <v>40548</v>
      </c>
      <c r="C103" s="8">
        <v>1</v>
      </c>
      <c r="D103" s="8">
        <v>0</v>
      </c>
      <c r="E103" s="8">
        <v>1</v>
      </c>
      <c r="F103" s="8">
        <v>10</v>
      </c>
      <c r="G103" s="8" t="b">
        <v>0</v>
      </c>
      <c r="H103" s="8">
        <v>3</v>
      </c>
      <c r="I103" s="8">
        <v>1</v>
      </c>
      <c r="J103" s="13">
        <v>0.22</v>
      </c>
      <c r="K103" s="8">
        <v>0.19700000000000001</v>
      </c>
      <c r="L103" s="8">
        <v>0.37</v>
      </c>
      <c r="M103" s="8">
        <v>0.32840000000000003</v>
      </c>
      <c r="N103" s="8">
        <v>4</v>
      </c>
      <c r="O103" s="8">
        <v>53</v>
      </c>
      <c r="P103" s="8">
        <v>57</v>
      </c>
      <c r="Q103" s="15" t="str">
        <f t="shared" si="10"/>
        <v>Weekday</v>
      </c>
      <c r="R103" s="15" t="str">
        <f t="shared" si="11"/>
        <v>Morning</v>
      </c>
      <c r="S103" s="15" t="str">
        <f t="shared" si="12"/>
        <v>Hot</v>
      </c>
      <c r="T103" s="15" t="str">
        <f t="shared" si="13"/>
        <v>Comfortable</v>
      </c>
      <c r="U103" s="15" t="str">
        <f t="shared" si="14"/>
        <v>Clear</v>
      </c>
      <c r="V103" s="15" t="str">
        <f t="shared" si="15"/>
        <v>Off Peak</v>
      </c>
      <c r="W103" s="15" t="str">
        <f t="shared" si="16"/>
        <v>Jan</v>
      </c>
      <c r="X103" s="15" t="str">
        <f t="shared" si="17"/>
        <v>2011-Jan</v>
      </c>
      <c r="Y103" s="15" t="str">
        <f t="shared" si="18"/>
        <v>Low Demand</v>
      </c>
      <c r="Z103" t="str">
        <f t="shared" si="19"/>
        <v>Wednesday</v>
      </c>
    </row>
    <row r="104" spans="1:26" x14ac:dyDescent="0.35">
      <c r="A104" s="6">
        <v>103</v>
      </c>
      <c r="B104" s="7">
        <v>40548</v>
      </c>
      <c r="C104" s="6">
        <v>1</v>
      </c>
      <c r="D104" s="6">
        <v>0</v>
      </c>
      <c r="E104" s="6">
        <v>1</v>
      </c>
      <c r="F104" s="6">
        <v>11</v>
      </c>
      <c r="G104" s="6" t="b">
        <v>0</v>
      </c>
      <c r="H104" s="6">
        <v>3</v>
      </c>
      <c r="I104" s="6">
        <v>1</v>
      </c>
      <c r="J104" s="12">
        <v>0.26</v>
      </c>
      <c r="K104" s="6">
        <v>0.2273</v>
      </c>
      <c r="L104" s="6">
        <v>0.33</v>
      </c>
      <c r="M104" s="6">
        <v>0.32840000000000003</v>
      </c>
      <c r="N104" s="6">
        <v>12</v>
      </c>
      <c r="O104" s="6">
        <v>34</v>
      </c>
      <c r="P104" s="6">
        <v>46</v>
      </c>
      <c r="Q104" s="15" t="str">
        <f t="shared" si="10"/>
        <v>Weekday</v>
      </c>
      <c r="R104" s="15" t="str">
        <f t="shared" si="11"/>
        <v>Morning</v>
      </c>
      <c r="S104" s="15" t="str">
        <f t="shared" si="12"/>
        <v>Hot</v>
      </c>
      <c r="T104" s="15" t="str">
        <f t="shared" si="13"/>
        <v>Dry</v>
      </c>
      <c r="U104" s="15" t="str">
        <f t="shared" si="14"/>
        <v>Clear</v>
      </c>
      <c r="V104" s="15" t="str">
        <f t="shared" si="15"/>
        <v>Off Peak</v>
      </c>
      <c r="W104" s="15" t="str">
        <f t="shared" si="16"/>
        <v>Jan</v>
      </c>
      <c r="X104" s="15" t="str">
        <f t="shared" si="17"/>
        <v>2011-Jan</v>
      </c>
      <c r="Y104" s="15" t="str">
        <f t="shared" si="18"/>
        <v>Low Demand</v>
      </c>
      <c r="Z104" t="str">
        <f t="shared" si="19"/>
        <v>Wednesday</v>
      </c>
    </row>
    <row r="105" spans="1:26" x14ac:dyDescent="0.35">
      <c r="A105" s="8">
        <v>104</v>
      </c>
      <c r="B105" s="9">
        <v>40548</v>
      </c>
      <c r="C105" s="8">
        <v>1</v>
      </c>
      <c r="D105" s="8">
        <v>0</v>
      </c>
      <c r="E105" s="8">
        <v>1</v>
      </c>
      <c r="F105" s="8">
        <v>12</v>
      </c>
      <c r="G105" s="8" t="b">
        <v>0</v>
      </c>
      <c r="H105" s="8">
        <v>3</v>
      </c>
      <c r="I105" s="8">
        <v>1</v>
      </c>
      <c r="J105" s="13">
        <v>0.26</v>
      </c>
      <c r="K105" s="8">
        <v>0.2273</v>
      </c>
      <c r="L105" s="8">
        <v>0.33</v>
      </c>
      <c r="M105" s="8">
        <v>0.32840000000000003</v>
      </c>
      <c r="N105" s="8">
        <v>5</v>
      </c>
      <c r="O105" s="8">
        <v>74</v>
      </c>
      <c r="P105" s="8">
        <v>79</v>
      </c>
      <c r="Q105" s="15" t="str">
        <f t="shared" si="10"/>
        <v>Weekday</v>
      </c>
      <c r="R105" s="15" t="str">
        <f t="shared" si="11"/>
        <v>Afternoon</v>
      </c>
      <c r="S105" s="15" t="str">
        <f t="shared" si="12"/>
        <v>Hot</v>
      </c>
      <c r="T105" s="15" t="str">
        <f t="shared" si="13"/>
        <v>Dry</v>
      </c>
      <c r="U105" s="15" t="str">
        <f t="shared" si="14"/>
        <v>Clear</v>
      </c>
      <c r="V105" s="15" t="str">
        <f t="shared" si="15"/>
        <v>Off Peak</v>
      </c>
      <c r="W105" s="15" t="str">
        <f t="shared" si="16"/>
        <v>Jan</v>
      </c>
      <c r="X105" s="15" t="str">
        <f t="shared" si="17"/>
        <v>2011-Jan</v>
      </c>
      <c r="Y105" s="15" t="str">
        <f t="shared" si="18"/>
        <v>High Demand</v>
      </c>
      <c r="Z105" t="str">
        <f t="shared" si="19"/>
        <v>Wednesday</v>
      </c>
    </row>
    <row r="106" spans="1:26" x14ac:dyDescent="0.35">
      <c r="A106" s="6">
        <v>105</v>
      </c>
      <c r="B106" s="7">
        <v>40548</v>
      </c>
      <c r="C106" s="6">
        <v>1</v>
      </c>
      <c r="D106" s="6">
        <v>0</v>
      </c>
      <c r="E106" s="6">
        <v>1</v>
      </c>
      <c r="F106" s="6">
        <v>13</v>
      </c>
      <c r="G106" s="6" t="b">
        <v>0</v>
      </c>
      <c r="H106" s="6">
        <v>3</v>
      </c>
      <c r="I106" s="6">
        <v>1</v>
      </c>
      <c r="J106" s="12">
        <v>0.28000000000000003</v>
      </c>
      <c r="K106" s="6">
        <v>0.2576</v>
      </c>
      <c r="L106" s="6">
        <v>0.3</v>
      </c>
      <c r="M106" s="6">
        <v>0.29849999999999999</v>
      </c>
      <c r="N106" s="6">
        <v>6</v>
      </c>
      <c r="O106" s="6">
        <v>65</v>
      </c>
      <c r="P106" s="6">
        <v>71</v>
      </c>
      <c r="Q106" s="15" t="str">
        <f t="shared" si="10"/>
        <v>Weekday</v>
      </c>
      <c r="R106" s="15" t="str">
        <f t="shared" si="11"/>
        <v>Afternoon</v>
      </c>
      <c r="S106" s="15" t="str">
        <f t="shared" si="12"/>
        <v>Hot</v>
      </c>
      <c r="T106" s="15" t="str">
        <f t="shared" si="13"/>
        <v>Dry</v>
      </c>
      <c r="U106" s="15" t="str">
        <f t="shared" si="14"/>
        <v>Clear</v>
      </c>
      <c r="V106" s="15" t="str">
        <f t="shared" si="15"/>
        <v>Off Peak</v>
      </c>
      <c r="W106" s="15" t="str">
        <f t="shared" si="16"/>
        <v>Jan</v>
      </c>
      <c r="X106" s="15" t="str">
        <f t="shared" si="17"/>
        <v>2011-Jan</v>
      </c>
      <c r="Y106" s="15" t="str">
        <f t="shared" si="18"/>
        <v>High Demand</v>
      </c>
      <c r="Z106" t="str">
        <f t="shared" si="19"/>
        <v>Wednesday</v>
      </c>
    </row>
    <row r="107" spans="1:26" x14ac:dyDescent="0.35">
      <c r="A107" s="8">
        <v>106</v>
      </c>
      <c r="B107" s="9">
        <v>40548</v>
      </c>
      <c r="C107" s="8">
        <v>1</v>
      </c>
      <c r="D107" s="8">
        <v>0</v>
      </c>
      <c r="E107" s="8">
        <v>1</v>
      </c>
      <c r="F107" s="8">
        <v>14</v>
      </c>
      <c r="G107" s="8" t="b">
        <v>0</v>
      </c>
      <c r="H107" s="8">
        <v>3</v>
      </c>
      <c r="I107" s="8">
        <v>1</v>
      </c>
      <c r="J107" s="13">
        <v>0.3</v>
      </c>
      <c r="K107" s="8">
        <v>0.28789999999999999</v>
      </c>
      <c r="L107" s="8">
        <v>0.28000000000000003</v>
      </c>
      <c r="M107" s="8">
        <v>0.19400000000000001</v>
      </c>
      <c r="N107" s="8">
        <v>10</v>
      </c>
      <c r="O107" s="8">
        <v>52</v>
      </c>
      <c r="P107" s="8">
        <v>62</v>
      </c>
      <c r="Q107" s="15" t="str">
        <f t="shared" si="10"/>
        <v>Weekday</v>
      </c>
      <c r="R107" s="15" t="str">
        <f t="shared" si="11"/>
        <v>Afternoon</v>
      </c>
      <c r="S107" s="15" t="str">
        <f t="shared" si="12"/>
        <v>Hot</v>
      </c>
      <c r="T107" s="15" t="str">
        <f t="shared" si="13"/>
        <v>Dry</v>
      </c>
      <c r="U107" s="15" t="str">
        <f t="shared" si="14"/>
        <v>Clear</v>
      </c>
      <c r="V107" s="15" t="str">
        <f t="shared" si="15"/>
        <v>Off Peak</v>
      </c>
      <c r="W107" s="15" t="str">
        <f t="shared" si="16"/>
        <v>Jan</v>
      </c>
      <c r="X107" s="15" t="str">
        <f t="shared" si="17"/>
        <v>2011-Jan</v>
      </c>
      <c r="Y107" s="15" t="str">
        <f t="shared" si="18"/>
        <v>High Demand</v>
      </c>
      <c r="Z107" t="str">
        <f t="shared" si="19"/>
        <v>Wednesday</v>
      </c>
    </row>
    <row r="108" spans="1:26" x14ac:dyDescent="0.35">
      <c r="A108" s="6">
        <v>107</v>
      </c>
      <c r="B108" s="7">
        <v>40548</v>
      </c>
      <c r="C108" s="6">
        <v>1</v>
      </c>
      <c r="D108" s="6">
        <v>0</v>
      </c>
      <c r="E108" s="6">
        <v>1</v>
      </c>
      <c r="F108" s="6">
        <v>15</v>
      </c>
      <c r="G108" s="6" t="b">
        <v>0</v>
      </c>
      <c r="H108" s="6">
        <v>3</v>
      </c>
      <c r="I108" s="6">
        <v>1</v>
      </c>
      <c r="J108" s="12">
        <v>0.3</v>
      </c>
      <c r="K108" s="6">
        <v>0.28789999999999999</v>
      </c>
      <c r="L108" s="6">
        <v>0.28000000000000003</v>
      </c>
      <c r="M108" s="6">
        <v>0.19400000000000001</v>
      </c>
      <c r="N108" s="6">
        <v>7</v>
      </c>
      <c r="O108" s="6">
        <v>55</v>
      </c>
      <c r="P108" s="6">
        <v>62</v>
      </c>
      <c r="Q108" s="15" t="str">
        <f t="shared" si="10"/>
        <v>Weekday</v>
      </c>
      <c r="R108" s="15" t="str">
        <f t="shared" si="11"/>
        <v>Afternoon</v>
      </c>
      <c r="S108" s="15" t="str">
        <f t="shared" si="12"/>
        <v>Hot</v>
      </c>
      <c r="T108" s="15" t="str">
        <f t="shared" si="13"/>
        <v>Dry</v>
      </c>
      <c r="U108" s="15" t="str">
        <f t="shared" si="14"/>
        <v>Clear</v>
      </c>
      <c r="V108" s="15" t="str">
        <f t="shared" si="15"/>
        <v>Off Peak</v>
      </c>
      <c r="W108" s="15" t="str">
        <f t="shared" si="16"/>
        <v>Jan</v>
      </c>
      <c r="X108" s="15" t="str">
        <f t="shared" si="17"/>
        <v>2011-Jan</v>
      </c>
      <c r="Y108" s="15" t="str">
        <f t="shared" si="18"/>
        <v>High Demand</v>
      </c>
      <c r="Z108" t="str">
        <f t="shared" si="19"/>
        <v>Wednesday</v>
      </c>
    </row>
    <row r="109" spans="1:26" x14ac:dyDescent="0.35">
      <c r="A109" s="8">
        <v>108</v>
      </c>
      <c r="B109" s="9">
        <v>40548</v>
      </c>
      <c r="C109" s="8">
        <v>1</v>
      </c>
      <c r="D109" s="8">
        <v>0</v>
      </c>
      <c r="E109" s="8">
        <v>1</v>
      </c>
      <c r="F109" s="8">
        <v>16</v>
      </c>
      <c r="G109" s="8" t="b">
        <v>0</v>
      </c>
      <c r="H109" s="8">
        <v>3</v>
      </c>
      <c r="I109" s="8">
        <v>1</v>
      </c>
      <c r="J109" s="13">
        <v>0.3</v>
      </c>
      <c r="K109" s="8">
        <v>0.31819999999999998</v>
      </c>
      <c r="L109" s="8">
        <v>0.28000000000000003</v>
      </c>
      <c r="M109" s="8">
        <v>8.9599999999999999E-2</v>
      </c>
      <c r="N109" s="8">
        <v>4</v>
      </c>
      <c r="O109" s="8">
        <v>85</v>
      </c>
      <c r="P109" s="8">
        <v>89</v>
      </c>
      <c r="Q109" s="15" t="str">
        <f t="shared" si="10"/>
        <v>Weekday</v>
      </c>
      <c r="R109" s="15" t="str">
        <f t="shared" si="11"/>
        <v>Afternoon</v>
      </c>
      <c r="S109" s="15" t="str">
        <f t="shared" si="12"/>
        <v>Hot</v>
      </c>
      <c r="T109" s="15" t="str">
        <f t="shared" si="13"/>
        <v>Dry</v>
      </c>
      <c r="U109" s="15" t="str">
        <f t="shared" si="14"/>
        <v>Clear</v>
      </c>
      <c r="V109" s="15" t="str">
        <f t="shared" si="15"/>
        <v>Off Peak</v>
      </c>
      <c r="W109" s="15" t="str">
        <f t="shared" si="16"/>
        <v>Jan</v>
      </c>
      <c r="X109" s="15" t="str">
        <f t="shared" si="17"/>
        <v>2011-Jan</v>
      </c>
      <c r="Y109" s="15" t="str">
        <f t="shared" si="18"/>
        <v>High Demand</v>
      </c>
      <c r="Z109" t="str">
        <f t="shared" si="19"/>
        <v>Wednesday</v>
      </c>
    </row>
    <row r="110" spans="1:26" x14ac:dyDescent="0.35">
      <c r="A110" s="6">
        <v>109</v>
      </c>
      <c r="B110" s="7">
        <v>40548</v>
      </c>
      <c r="C110" s="6">
        <v>1</v>
      </c>
      <c r="D110" s="6">
        <v>0</v>
      </c>
      <c r="E110" s="6">
        <v>1</v>
      </c>
      <c r="F110" s="6">
        <v>17</v>
      </c>
      <c r="G110" s="6" t="b">
        <v>0</v>
      </c>
      <c r="H110" s="6">
        <v>3</v>
      </c>
      <c r="I110" s="6">
        <v>1</v>
      </c>
      <c r="J110" s="12">
        <v>0.24</v>
      </c>
      <c r="K110" s="6">
        <v>0.2273</v>
      </c>
      <c r="L110" s="6">
        <v>0.38</v>
      </c>
      <c r="M110" s="6">
        <v>0.19400000000000001</v>
      </c>
      <c r="N110" s="6">
        <v>4</v>
      </c>
      <c r="O110" s="6">
        <v>186</v>
      </c>
      <c r="P110" s="6">
        <v>190</v>
      </c>
      <c r="Q110" s="15" t="str">
        <f t="shared" si="10"/>
        <v>Weekday</v>
      </c>
      <c r="R110" s="15" t="str">
        <f t="shared" si="11"/>
        <v>Night</v>
      </c>
      <c r="S110" s="15" t="str">
        <f t="shared" si="12"/>
        <v>Hot</v>
      </c>
      <c r="T110" s="15" t="str">
        <f t="shared" si="13"/>
        <v>Comfortable</v>
      </c>
      <c r="U110" s="15" t="str">
        <f t="shared" si="14"/>
        <v>Clear</v>
      </c>
      <c r="V110" s="15" t="str">
        <f t="shared" si="15"/>
        <v>PM Peak</v>
      </c>
      <c r="W110" s="15" t="str">
        <f t="shared" si="16"/>
        <v>Jan</v>
      </c>
      <c r="X110" s="15" t="str">
        <f t="shared" si="17"/>
        <v>2011-Jan</v>
      </c>
      <c r="Y110" s="15" t="str">
        <f t="shared" si="18"/>
        <v>High Demand</v>
      </c>
      <c r="Z110" t="str">
        <f t="shared" si="19"/>
        <v>Wednesday</v>
      </c>
    </row>
    <row r="111" spans="1:26" x14ac:dyDescent="0.35">
      <c r="A111" s="8">
        <v>110</v>
      </c>
      <c r="B111" s="9">
        <v>40548</v>
      </c>
      <c r="C111" s="8">
        <v>1</v>
      </c>
      <c r="D111" s="8">
        <v>0</v>
      </c>
      <c r="E111" s="8">
        <v>1</v>
      </c>
      <c r="F111" s="8">
        <v>18</v>
      </c>
      <c r="G111" s="8" t="b">
        <v>0</v>
      </c>
      <c r="H111" s="8">
        <v>3</v>
      </c>
      <c r="I111" s="8">
        <v>1</v>
      </c>
      <c r="J111" s="13">
        <v>0.24</v>
      </c>
      <c r="K111" s="8">
        <v>0.2424</v>
      </c>
      <c r="L111" s="8">
        <v>0.38</v>
      </c>
      <c r="M111" s="8">
        <v>0.1343</v>
      </c>
      <c r="N111" s="8">
        <v>3</v>
      </c>
      <c r="O111" s="8">
        <v>166</v>
      </c>
      <c r="P111" s="8">
        <v>169</v>
      </c>
      <c r="Q111" s="15" t="str">
        <f t="shared" si="10"/>
        <v>Weekday</v>
      </c>
      <c r="R111" s="15" t="str">
        <f t="shared" si="11"/>
        <v>Night</v>
      </c>
      <c r="S111" s="15" t="str">
        <f t="shared" si="12"/>
        <v>Hot</v>
      </c>
      <c r="T111" s="15" t="str">
        <f t="shared" si="13"/>
        <v>Comfortable</v>
      </c>
      <c r="U111" s="15" t="str">
        <f t="shared" si="14"/>
        <v>Clear</v>
      </c>
      <c r="V111" s="15" t="str">
        <f t="shared" si="15"/>
        <v>PM Peak</v>
      </c>
      <c r="W111" s="15" t="str">
        <f t="shared" si="16"/>
        <v>Jan</v>
      </c>
      <c r="X111" s="15" t="str">
        <f t="shared" si="17"/>
        <v>2011-Jan</v>
      </c>
      <c r="Y111" s="15" t="str">
        <f t="shared" si="18"/>
        <v>High Demand</v>
      </c>
      <c r="Z111" t="str">
        <f t="shared" si="19"/>
        <v>Wednesday</v>
      </c>
    </row>
    <row r="112" spans="1:26" x14ac:dyDescent="0.35">
      <c r="A112" s="6">
        <v>111</v>
      </c>
      <c r="B112" s="7">
        <v>40548</v>
      </c>
      <c r="C112" s="6">
        <v>1</v>
      </c>
      <c r="D112" s="6">
        <v>0</v>
      </c>
      <c r="E112" s="6">
        <v>1</v>
      </c>
      <c r="F112" s="6">
        <v>19</v>
      </c>
      <c r="G112" s="6" t="b">
        <v>0</v>
      </c>
      <c r="H112" s="6">
        <v>3</v>
      </c>
      <c r="I112" s="6">
        <v>1</v>
      </c>
      <c r="J112" s="12">
        <v>0.24</v>
      </c>
      <c r="K112" s="6">
        <v>0.2576</v>
      </c>
      <c r="L112" s="6">
        <v>0.38</v>
      </c>
      <c r="M112" s="6">
        <v>0.1045</v>
      </c>
      <c r="N112" s="6">
        <v>5</v>
      </c>
      <c r="O112" s="6">
        <v>127</v>
      </c>
      <c r="P112" s="6">
        <v>132</v>
      </c>
      <c r="Q112" s="15" t="str">
        <f t="shared" si="10"/>
        <v>Weekday</v>
      </c>
      <c r="R112" s="15" t="str">
        <f t="shared" si="11"/>
        <v>Night</v>
      </c>
      <c r="S112" s="15" t="str">
        <f t="shared" si="12"/>
        <v>Hot</v>
      </c>
      <c r="T112" s="15" t="str">
        <f t="shared" si="13"/>
        <v>Comfortable</v>
      </c>
      <c r="U112" s="15" t="str">
        <f t="shared" si="14"/>
        <v>Clear</v>
      </c>
      <c r="V112" s="15" t="str">
        <f t="shared" si="15"/>
        <v>PM Peak</v>
      </c>
      <c r="W112" s="15" t="str">
        <f t="shared" si="16"/>
        <v>Jan</v>
      </c>
      <c r="X112" s="15" t="str">
        <f t="shared" si="17"/>
        <v>2011-Jan</v>
      </c>
      <c r="Y112" s="15" t="str">
        <f t="shared" si="18"/>
        <v>High Demand</v>
      </c>
      <c r="Z112" t="str">
        <f t="shared" si="19"/>
        <v>Wednesday</v>
      </c>
    </row>
    <row r="113" spans="1:26" x14ac:dyDescent="0.35">
      <c r="A113" s="8">
        <v>112</v>
      </c>
      <c r="B113" s="9">
        <v>40548</v>
      </c>
      <c r="C113" s="8">
        <v>1</v>
      </c>
      <c r="D113" s="8">
        <v>0</v>
      </c>
      <c r="E113" s="8">
        <v>1</v>
      </c>
      <c r="F113" s="8">
        <v>20</v>
      </c>
      <c r="G113" s="8" t="b">
        <v>0</v>
      </c>
      <c r="H113" s="8">
        <v>3</v>
      </c>
      <c r="I113" s="8">
        <v>1</v>
      </c>
      <c r="J113" s="13">
        <v>0.22</v>
      </c>
      <c r="K113" s="8">
        <v>0.2273</v>
      </c>
      <c r="L113" s="8">
        <v>0.47</v>
      </c>
      <c r="M113" s="8">
        <v>0.16420000000000001</v>
      </c>
      <c r="N113" s="8">
        <v>7</v>
      </c>
      <c r="O113" s="8">
        <v>82</v>
      </c>
      <c r="P113" s="8">
        <v>89</v>
      </c>
      <c r="Q113" s="15" t="str">
        <f t="shared" si="10"/>
        <v>Weekday</v>
      </c>
      <c r="R113" s="15" t="str">
        <f t="shared" si="11"/>
        <v>Night</v>
      </c>
      <c r="S113" s="15" t="str">
        <f t="shared" si="12"/>
        <v>Hot</v>
      </c>
      <c r="T113" s="15" t="str">
        <f t="shared" si="13"/>
        <v>Comfortable</v>
      </c>
      <c r="U113" s="15" t="str">
        <f t="shared" si="14"/>
        <v>Clear</v>
      </c>
      <c r="V113" s="15" t="str">
        <f t="shared" si="15"/>
        <v>Off Peak</v>
      </c>
      <c r="W113" s="15" t="str">
        <f t="shared" si="16"/>
        <v>Jan</v>
      </c>
      <c r="X113" s="15" t="str">
        <f t="shared" si="17"/>
        <v>2011-Jan</v>
      </c>
      <c r="Y113" s="15" t="str">
        <f t="shared" si="18"/>
        <v>High Demand</v>
      </c>
      <c r="Z113" t="str">
        <f t="shared" si="19"/>
        <v>Wednesday</v>
      </c>
    </row>
    <row r="114" spans="1:26" x14ac:dyDescent="0.35">
      <c r="A114" s="6">
        <v>113</v>
      </c>
      <c r="B114" s="7">
        <v>40548</v>
      </c>
      <c r="C114" s="6">
        <v>1</v>
      </c>
      <c r="D114" s="6">
        <v>0</v>
      </c>
      <c r="E114" s="6">
        <v>1</v>
      </c>
      <c r="F114" s="6">
        <v>21</v>
      </c>
      <c r="G114" s="6" t="b">
        <v>0</v>
      </c>
      <c r="H114" s="6">
        <v>3</v>
      </c>
      <c r="I114" s="6">
        <v>1</v>
      </c>
      <c r="J114" s="12">
        <v>0.2</v>
      </c>
      <c r="K114" s="6">
        <v>0.19700000000000001</v>
      </c>
      <c r="L114" s="6">
        <v>0.51</v>
      </c>
      <c r="M114" s="6">
        <v>0.19400000000000001</v>
      </c>
      <c r="N114" s="6">
        <v>3</v>
      </c>
      <c r="O114" s="6">
        <v>40</v>
      </c>
      <c r="P114" s="6">
        <v>43</v>
      </c>
      <c r="Q114" s="15" t="str">
        <f t="shared" si="10"/>
        <v>Weekday</v>
      </c>
      <c r="R114" s="15" t="str">
        <f t="shared" si="11"/>
        <v>Night</v>
      </c>
      <c r="S114" s="15" t="str">
        <f t="shared" si="12"/>
        <v>Mild</v>
      </c>
      <c r="T114" s="15" t="str">
        <f t="shared" si="13"/>
        <v>Comfortable</v>
      </c>
      <c r="U114" s="15" t="str">
        <f t="shared" si="14"/>
        <v>Clear</v>
      </c>
      <c r="V114" s="15" t="str">
        <f t="shared" si="15"/>
        <v>Off Peak</v>
      </c>
      <c r="W114" s="15" t="str">
        <f t="shared" si="16"/>
        <v>Jan</v>
      </c>
      <c r="X114" s="15" t="str">
        <f t="shared" si="17"/>
        <v>2011-Jan</v>
      </c>
      <c r="Y114" s="15" t="str">
        <f t="shared" si="18"/>
        <v>Low Demand</v>
      </c>
      <c r="Z114" t="str">
        <f t="shared" si="19"/>
        <v>Wednesday</v>
      </c>
    </row>
    <row r="115" spans="1:26" x14ac:dyDescent="0.35">
      <c r="A115" s="8">
        <v>114</v>
      </c>
      <c r="B115" s="9">
        <v>40548</v>
      </c>
      <c r="C115" s="8">
        <v>1</v>
      </c>
      <c r="D115" s="8">
        <v>0</v>
      </c>
      <c r="E115" s="8">
        <v>1</v>
      </c>
      <c r="F115" s="8">
        <v>22</v>
      </c>
      <c r="G115" s="8" t="b">
        <v>0</v>
      </c>
      <c r="H115" s="8">
        <v>3</v>
      </c>
      <c r="I115" s="8">
        <v>1</v>
      </c>
      <c r="J115" s="13">
        <v>0.18</v>
      </c>
      <c r="K115" s="8">
        <v>0.19700000000000001</v>
      </c>
      <c r="L115" s="8">
        <v>0.55000000000000004</v>
      </c>
      <c r="M115" s="8">
        <v>0.1343</v>
      </c>
      <c r="N115" s="8">
        <v>1</v>
      </c>
      <c r="O115" s="8">
        <v>41</v>
      </c>
      <c r="P115" s="8">
        <v>42</v>
      </c>
      <c r="Q115" s="15" t="str">
        <f t="shared" si="10"/>
        <v>Weekday</v>
      </c>
      <c r="R115" s="15" t="str">
        <f t="shared" si="11"/>
        <v>Night</v>
      </c>
      <c r="S115" s="15" t="str">
        <f t="shared" si="12"/>
        <v>Mild</v>
      </c>
      <c r="T115" s="15" t="str">
        <f t="shared" si="13"/>
        <v>Comfortable</v>
      </c>
      <c r="U115" s="15" t="str">
        <f t="shared" si="14"/>
        <v>Clear</v>
      </c>
      <c r="V115" s="15" t="str">
        <f t="shared" si="15"/>
        <v>Off Peak</v>
      </c>
      <c r="W115" s="15" t="str">
        <f t="shared" si="16"/>
        <v>Jan</v>
      </c>
      <c r="X115" s="15" t="str">
        <f t="shared" si="17"/>
        <v>2011-Jan</v>
      </c>
      <c r="Y115" s="15" t="str">
        <f t="shared" si="18"/>
        <v>Low Demand</v>
      </c>
      <c r="Z115" t="str">
        <f t="shared" si="19"/>
        <v>Wednesday</v>
      </c>
    </row>
    <row r="116" spans="1:26" x14ac:dyDescent="0.35">
      <c r="A116" s="6">
        <v>115</v>
      </c>
      <c r="B116" s="7">
        <v>40548</v>
      </c>
      <c r="C116" s="6">
        <v>1</v>
      </c>
      <c r="D116" s="6">
        <v>0</v>
      </c>
      <c r="E116" s="6">
        <v>1</v>
      </c>
      <c r="F116" s="6">
        <v>23</v>
      </c>
      <c r="G116" s="6" t="b">
        <v>0</v>
      </c>
      <c r="H116" s="6">
        <v>3</v>
      </c>
      <c r="I116" s="6">
        <v>1</v>
      </c>
      <c r="J116" s="12">
        <v>0.2</v>
      </c>
      <c r="K116" s="6">
        <v>0.2576</v>
      </c>
      <c r="L116" s="6">
        <v>0.47</v>
      </c>
      <c r="M116" s="6">
        <v>0</v>
      </c>
      <c r="N116" s="6">
        <v>1</v>
      </c>
      <c r="O116" s="6">
        <v>18</v>
      </c>
      <c r="P116" s="6">
        <v>19</v>
      </c>
      <c r="Q116" s="15" t="str">
        <f t="shared" si="10"/>
        <v>Weekday</v>
      </c>
      <c r="R116" s="15" t="str">
        <f t="shared" si="11"/>
        <v>Night</v>
      </c>
      <c r="S116" s="15" t="str">
        <f t="shared" si="12"/>
        <v>Mild</v>
      </c>
      <c r="T116" s="15" t="str">
        <f t="shared" si="13"/>
        <v>Comfortable</v>
      </c>
      <c r="U116" s="15" t="str">
        <f t="shared" si="14"/>
        <v>Clear</v>
      </c>
      <c r="V116" s="15" t="str">
        <f t="shared" si="15"/>
        <v>Off Peak</v>
      </c>
      <c r="W116" s="15" t="str">
        <f t="shared" si="16"/>
        <v>Jan</v>
      </c>
      <c r="X116" s="15" t="str">
        <f t="shared" si="17"/>
        <v>2011-Jan</v>
      </c>
      <c r="Y116" s="15" t="str">
        <f t="shared" si="18"/>
        <v>Low Demand</v>
      </c>
      <c r="Z116" t="str">
        <f t="shared" si="19"/>
        <v>Wednesday</v>
      </c>
    </row>
    <row r="117" spans="1:26" x14ac:dyDescent="0.35">
      <c r="A117" s="8">
        <v>116</v>
      </c>
      <c r="B117" s="9">
        <v>40549</v>
      </c>
      <c r="C117" s="8">
        <v>1</v>
      </c>
      <c r="D117" s="8">
        <v>0</v>
      </c>
      <c r="E117" s="8">
        <v>1</v>
      </c>
      <c r="F117" s="8">
        <v>0</v>
      </c>
      <c r="G117" s="8" t="b">
        <v>0</v>
      </c>
      <c r="H117" s="8">
        <v>4</v>
      </c>
      <c r="I117" s="8">
        <v>1</v>
      </c>
      <c r="J117" s="13">
        <v>0.18</v>
      </c>
      <c r="K117" s="8">
        <v>0.2424</v>
      </c>
      <c r="L117" s="8">
        <v>0.55000000000000004</v>
      </c>
      <c r="M117" s="8">
        <v>0</v>
      </c>
      <c r="N117" s="8">
        <v>0</v>
      </c>
      <c r="O117" s="8">
        <v>11</v>
      </c>
      <c r="P117" s="8">
        <v>11</v>
      </c>
      <c r="Q117" s="15" t="str">
        <f t="shared" si="10"/>
        <v>Weekday</v>
      </c>
      <c r="R117" s="15" t="str">
        <f t="shared" si="11"/>
        <v>Late Night</v>
      </c>
      <c r="S117" s="15" t="str">
        <f t="shared" si="12"/>
        <v>Mild</v>
      </c>
      <c r="T117" s="15" t="str">
        <f t="shared" si="13"/>
        <v>Comfortable</v>
      </c>
      <c r="U117" s="15" t="str">
        <f t="shared" si="14"/>
        <v>Clear</v>
      </c>
      <c r="V117" s="15" t="str">
        <f t="shared" si="15"/>
        <v>Off Peak</v>
      </c>
      <c r="W117" s="15" t="str">
        <f t="shared" si="16"/>
        <v>Jan</v>
      </c>
      <c r="X117" s="15" t="str">
        <f t="shared" si="17"/>
        <v>2011-Jan</v>
      </c>
      <c r="Y117" s="15" t="str">
        <f t="shared" si="18"/>
        <v>Low Demand</v>
      </c>
      <c r="Z117" t="str">
        <f t="shared" si="19"/>
        <v>Thursday</v>
      </c>
    </row>
    <row r="118" spans="1:26" x14ac:dyDescent="0.35">
      <c r="A118" s="6">
        <v>117</v>
      </c>
      <c r="B118" s="7">
        <v>40549</v>
      </c>
      <c r="C118" s="6">
        <v>1</v>
      </c>
      <c r="D118" s="6">
        <v>0</v>
      </c>
      <c r="E118" s="6">
        <v>1</v>
      </c>
      <c r="F118" s="6">
        <v>1</v>
      </c>
      <c r="G118" s="6" t="b">
        <v>0</v>
      </c>
      <c r="H118" s="6">
        <v>4</v>
      </c>
      <c r="I118" s="6">
        <v>1</v>
      </c>
      <c r="J118" s="12">
        <v>0.16</v>
      </c>
      <c r="K118" s="6">
        <v>0.2273</v>
      </c>
      <c r="L118" s="6">
        <v>0.64</v>
      </c>
      <c r="M118" s="6">
        <v>0</v>
      </c>
      <c r="N118" s="6">
        <v>0</v>
      </c>
      <c r="O118" s="6">
        <v>4</v>
      </c>
      <c r="P118" s="6">
        <v>4</v>
      </c>
      <c r="Q118" s="15" t="str">
        <f t="shared" si="10"/>
        <v>Weekday</v>
      </c>
      <c r="R118" s="15" t="str">
        <f t="shared" si="11"/>
        <v>Late Night</v>
      </c>
      <c r="S118" s="15" t="str">
        <f t="shared" si="12"/>
        <v>Mild</v>
      </c>
      <c r="T118" s="15" t="str">
        <f t="shared" si="13"/>
        <v>Comfortable</v>
      </c>
      <c r="U118" s="15" t="str">
        <f t="shared" si="14"/>
        <v>Clear</v>
      </c>
      <c r="V118" s="15" t="str">
        <f t="shared" si="15"/>
        <v>Off Peak</v>
      </c>
      <c r="W118" s="15" t="str">
        <f t="shared" si="16"/>
        <v>Jan</v>
      </c>
      <c r="X118" s="15" t="str">
        <f t="shared" si="17"/>
        <v>2011-Jan</v>
      </c>
      <c r="Y118" s="15" t="str">
        <f t="shared" si="18"/>
        <v>Low Demand</v>
      </c>
      <c r="Z118" t="str">
        <f t="shared" si="19"/>
        <v>Thursday</v>
      </c>
    </row>
    <row r="119" spans="1:26" x14ac:dyDescent="0.35">
      <c r="A119" s="8">
        <v>118</v>
      </c>
      <c r="B119" s="9">
        <v>40549</v>
      </c>
      <c r="C119" s="8">
        <v>1</v>
      </c>
      <c r="D119" s="8">
        <v>0</v>
      </c>
      <c r="E119" s="8">
        <v>1</v>
      </c>
      <c r="F119" s="8">
        <v>2</v>
      </c>
      <c r="G119" s="8" t="b">
        <v>0</v>
      </c>
      <c r="H119" s="8">
        <v>4</v>
      </c>
      <c r="I119" s="8">
        <v>1</v>
      </c>
      <c r="J119" s="13">
        <v>0.16</v>
      </c>
      <c r="K119" s="8">
        <v>0.2273</v>
      </c>
      <c r="L119" s="8">
        <v>0.64</v>
      </c>
      <c r="M119" s="8">
        <v>0</v>
      </c>
      <c r="N119" s="8">
        <v>0</v>
      </c>
      <c r="O119" s="8">
        <v>2</v>
      </c>
      <c r="P119" s="8">
        <v>2</v>
      </c>
      <c r="Q119" s="15" t="str">
        <f t="shared" si="10"/>
        <v>Weekday</v>
      </c>
      <c r="R119" s="15" t="str">
        <f t="shared" si="11"/>
        <v>Late Night</v>
      </c>
      <c r="S119" s="15" t="str">
        <f t="shared" si="12"/>
        <v>Mild</v>
      </c>
      <c r="T119" s="15" t="str">
        <f t="shared" si="13"/>
        <v>Comfortable</v>
      </c>
      <c r="U119" s="15" t="str">
        <f t="shared" si="14"/>
        <v>Clear</v>
      </c>
      <c r="V119" s="15" t="str">
        <f t="shared" si="15"/>
        <v>Off Peak</v>
      </c>
      <c r="W119" s="15" t="str">
        <f t="shared" si="16"/>
        <v>Jan</v>
      </c>
      <c r="X119" s="15" t="str">
        <f t="shared" si="17"/>
        <v>2011-Jan</v>
      </c>
      <c r="Y119" s="15" t="str">
        <f t="shared" si="18"/>
        <v>Low Demand</v>
      </c>
      <c r="Z119" t="str">
        <f t="shared" si="19"/>
        <v>Thursday</v>
      </c>
    </row>
    <row r="120" spans="1:26" x14ac:dyDescent="0.35">
      <c r="A120" s="6">
        <v>119</v>
      </c>
      <c r="B120" s="7">
        <v>40549</v>
      </c>
      <c r="C120" s="6">
        <v>1</v>
      </c>
      <c r="D120" s="6">
        <v>0</v>
      </c>
      <c r="E120" s="6">
        <v>1</v>
      </c>
      <c r="F120" s="6">
        <v>4</v>
      </c>
      <c r="G120" s="6" t="b">
        <v>0</v>
      </c>
      <c r="H120" s="6">
        <v>4</v>
      </c>
      <c r="I120" s="6">
        <v>2</v>
      </c>
      <c r="J120" s="12">
        <v>0.16</v>
      </c>
      <c r="K120" s="6">
        <v>0.19700000000000001</v>
      </c>
      <c r="L120" s="6">
        <v>0.64</v>
      </c>
      <c r="M120" s="6">
        <v>8.9599999999999999E-2</v>
      </c>
      <c r="N120" s="6">
        <v>0</v>
      </c>
      <c r="O120" s="6">
        <v>1</v>
      </c>
      <c r="P120" s="6">
        <v>1</v>
      </c>
      <c r="Q120" s="15" t="str">
        <f t="shared" si="10"/>
        <v>Weekday</v>
      </c>
      <c r="R120" s="15" t="str">
        <f t="shared" si="11"/>
        <v>Late Night</v>
      </c>
      <c r="S120" s="15" t="str">
        <f t="shared" si="12"/>
        <v>Mild</v>
      </c>
      <c r="T120" s="15" t="str">
        <f t="shared" si="13"/>
        <v>Comfortable</v>
      </c>
      <c r="U120" s="15" t="str">
        <f t="shared" si="14"/>
        <v>Mist/Cloudy</v>
      </c>
      <c r="V120" s="15" t="str">
        <f t="shared" si="15"/>
        <v>Off Peak</v>
      </c>
      <c r="W120" s="15" t="str">
        <f t="shared" si="16"/>
        <v>Jan</v>
      </c>
      <c r="X120" s="15" t="str">
        <f t="shared" si="17"/>
        <v>2011-Jan</v>
      </c>
      <c r="Y120" s="15" t="str">
        <f t="shared" si="18"/>
        <v>Low Demand</v>
      </c>
      <c r="Z120" t="str">
        <f t="shared" si="19"/>
        <v>Thursday</v>
      </c>
    </row>
    <row r="121" spans="1:26" x14ac:dyDescent="0.35">
      <c r="A121" s="8">
        <v>120</v>
      </c>
      <c r="B121" s="9">
        <v>40549</v>
      </c>
      <c r="C121" s="8">
        <v>1</v>
      </c>
      <c r="D121" s="8">
        <v>0</v>
      </c>
      <c r="E121" s="8">
        <v>1</v>
      </c>
      <c r="F121" s="8">
        <v>5</v>
      </c>
      <c r="G121" s="8" t="b">
        <v>0</v>
      </c>
      <c r="H121" s="8">
        <v>4</v>
      </c>
      <c r="I121" s="8">
        <v>2</v>
      </c>
      <c r="J121" s="13">
        <v>0.14000000000000001</v>
      </c>
      <c r="K121" s="8">
        <v>0.18179999999999999</v>
      </c>
      <c r="L121" s="8">
        <v>0.69</v>
      </c>
      <c r="M121" s="8">
        <v>8.9599999999999999E-2</v>
      </c>
      <c r="N121" s="8">
        <v>0</v>
      </c>
      <c r="O121" s="8">
        <v>4</v>
      </c>
      <c r="P121" s="8">
        <v>4</v>
      </c>
      <c r="Q121" s="15" t="str">
        <f t="shared" si="10"/>
        <v>Weekday</v>
      </c>
      <c r="R121" s="15" t="str">
        <f t="shared" si="11"/>
        <v>Late Night</v>
      </c>
      <c r="S121" s="15" t="str">
        <f t="shared" si="12"/>
        <v>Mild</v>
      </c>
      <c r="T121" s="15" t="str">
        <f t="shared" si="13"/>
        <v>Comfortable</v>
      </c>
      <c r="U121" s="15" t="str">
        <f t="shared" si="14"/>
        <v>Mist/Cloudy</v>
      </c>
      <c r="V121" s="15" t="str">
        <f t="shared" si="15"/>
        <v>Off Peak</v>
      </c>
      <c r="W121" s="15" t="str">
        <f t="shared" si="16"/>
        <v>Jan</v>
      </c>
      <c r="X121" s="15" t="str">
        <f t="shared" si="17"/>
        <v>2011-Jan</v>
      </c>
      <c r="Y121" s="15" t="str">
        <f t="shared" si="18"/>
        <v>Low Demand</v>
      </c>
      <c r="Z121" t="str">
        <f t="shared" si="19"/>
        <v>Thursday</v>
      </c>
    </row>
    <row r="122" spans="1:26" x14ac:dyDescent="0.35">
      <c r="A122" s="6">
        <v>121</v>
      </c>
      <c r="B122" s="7">
        <v>40549</v>
      </c>
      <c r="C122" s="6">
        <v>1</v>
      </c>
      <c r="D122" s="6">
        <v>0</v>
      </c>
      <c r="E122" s="6">
        <v>1</v>
      </c>
      <c r="F122" s="6">
        <v>6</v>
      </c>
      <c r="G122" s="6" t="b">
        <v>0</v>
      </c>
      <c r="H122" s="6">
        <v>4</v>
      </c>
      <c r="I122" s="6">
        <v>2</v>
      </c>
      <c r="J122" s="12">
        <v>0.14000000000000001</v>
      </c>
      <c r="K122" s="6">
        <v>0.16669999999999999</v>
      </c>
      <c r="L122" s="6">
        <v>0.63</v>
      </c>
      <c r="M122" s="6">
        <v>0.1045</v>
      </c>
      <c r="N122" s="6">
        <v>0</v>
      </c>
      <c r="O122" s="6">
        <v>36</v>
      </c>
      <c r="P122" s="6">
        <v>36</v>
      </c>
      <c r="Q122" s="15" t="str">
        <f t="shared" si="10"/>
        <v>Weekday</v>
      </c>
      <c r="R122" s="15" t="str">
        <f t="shared" si="11"/>
        <v>Morning</v>
      </c>
      <c r="S122" s="15" t="str">
        <f t="shared" si="12"/>
        <v>Mild</v>
      </c>
      <c r="T122" s="15" t="str">
        <f t="shared" si="13"/>
        <v>Comfortable</v>
      </c>
      <c r="U122" s="15" t="str">
        <f t="shared" si="14"/>
        <v>Mist/Cloudy</v>
      </c>
      <c r="V122" s="15" t="str">
        <f t="shared" si="15"/>
        <v>Off Peak</v>
      </c>
      <c r="W122" s="15" t="str">
        <f t="shared" si="16"/>
        <v>Jan</v>
      </c>
      <c r="X122" s="15" t="str">
        <f t="shared" si="17"/>
        <v>2011-Jan</v>
      </c>
      <c r="Y122" s="15" t="str">
        <f t="shared" si="18"/>
        <v>Low Demand</v>
      </c>
      <c r="Z122" t="str">
        <f t="shared" si="19"/>
        <v>Thursday</v>
      </c>
    </row>
    <row r="123" spans="1:26" x14ac:dyDescent="0.35">
      <c r="A123" s="8">
        <v>122</v>
      </c>
      <c r="B123" s="9">
        <v>40549</v>
      </c>
      <c r="C123" s="8">
        <v>1</v>
      </c>
      <c r="D123" s="8">
        <v>0</v>
      </c>
      <c r="E123" s="8">
        <v>1</v>
      </c>
      <c r="F123" s="8">
        <v>7</v>
      </c>
      <c r="G123" s="8" t="b">
        <v>0</v>
      </c>
      <c r="H123" s="8">
        <v>4</v>
      </c>
      <c r="I123" s="8">
        <v>2</v>
      </c>
      <c r="J123" s="13">
        <v>0.16</v>
      </c>
      <c r="K123" s="8">
        <v>0.2273</v>
      </c>
      <c r="L123" s="8">
        <v>0.59</v>
      </c>
      <c r="M123" s="8">
        <v>0</v>
      </c>
      <c r="N123" s="8">
        <v>0</v>
      </c>
      <c r="O123" s="8">
        <v>95</v>
      </c>
      <c r="P123" s="8">
        <v>95</v>
      </c>
      <c r="Q123" s="15" t="str">
        <f t="shared" si="10"/>
        <v>Weekday</v>
      </c>
      <c r="R123" s="15" t="str">
        <f t="shared" si="11"/>
        <v>Morning</v>
      </c>
      <c r="S123" s="15" t="str">
        <f t="shared" si="12"/>
        <v>Mild</v>
      </c>
      <c r="T123" s="15" t="str">
        <f t="shared" si="13"/>
        <v>Comfortable</v>
      </c>
      <c r="U123" s="15" t="str">
        <f t="shared" si="14"/>
        <v>Mist/Cloudy</v>
      </c>
      <c r="V123" s="15" t="str">
        <f t="shared" si="15"/>
        <v>AM Peak</v>
      </c>
      <c r="W123" s="15" t="str">
        <f t="shared" si="16"/>
        <v>Jan</v>
      </c>
      <c r="X123" s="15" t="str">
        <f t="shared" si="17"/>
        <v>2011-Jan</v>
      </c>
      <c r="Y123" s="15" t="str">
        <f t="shared" si="18"/>
        <v>High Demand</v>
      </c>
      <c r="Z123" t="str">
        <f t="shared" si="19"/>
        <v>Thursday</v>
      </c>
    </row>
    <row r="124" spans="1:26" x14ac:dyDescent="0.35">
      <c r="A124" s="6">
        <v>123</v>
      </c>
      <c r="B124" s="7">
        <v>40549</v>
      </c>
      <c r="C124" s="6">
        <v>1</v>
      </c>
      <c r="D124" s="6">
        <v>0</v>
      </c>
      <c r="E124" s="6">
        <v>1</v>
      </c>
      <c r="F124" s="6">
        <v>8</v>
      </c>
      <c r="G124" s="6" t="b">
        <v>0</v>
      </c>
      <c r="H124" s="6">
        <v>4</v>
      </c>
      <c r="I124" s="6">
        <v>1</v>
      </c>
      <c r="J124" s="12">
        <v>0.16</v>
      </c>
      <c r="K124" s="6">
        <v>0.2273</v>
      </c>
      <c r="L124" s="6">
        <v>0.59</v>
      </c>
      <c r="M124" s="6">
        <v>0</v>
      </c>
      <c r="N124" s="6">
        <v>3</v>
      </c>
      <c r="O124" s="6">
        <v>216</v>
      </c>
      <c r="P124" s="6">
        <v>219</v>
      </c>
      <c r="Q124" s="15" t="str">
        <f t="shared" si="10"/>
        <v>Weekday</v>
      </c>
      <c r="R124" s="15" t="str">
        <f t="shared" si="11"/>
        <v>Morning</v>
      </c>
      <c r="S124" s="15" t="str">
        <f t="shared" si="12"/>
        <v>Mild</v>
      </c>
      <c r="T124" s="15" t="str">
        <f t="shared" si="13"/>
        <v>Comfortable</v>
      </c>
      <c r="U124" s="15" t="str">
        <f t="shared" si="14"/>
        <v>Clear</v>
      </c>
      <c r="V124" s="15" t="str">
        <f t="shared" si="15"/>
        <v>AM Peak</v>
      </c>
      <c r="W124" s="15" t="str">
        <f t="shared" si="16"/>
        <v>Jan</v>
      </c>
      <c r="X124" s="15" t="str">
        <f t="shared" si="17"/>
        <v>2011-Jan</v>
      </c>
      <c r="Y124" s="15" t="str">
        <f t="shared" si="18"/>
        <v>High Demand</v>
      </c>
      <c r="Z124" t="str">
        <f t="shared" si="19"/>
        <v>Thursday</v>
      </c>
    </row>
    <row r="125" spans="1:26" x14ac:dyDescent="0.35">
      <c r="A125" s="8">
        <v>124</v>
      </c>
      <c r="B125" s="9">
        <v>40549</v>
      </c>
      <c r="C125" s="8">
        <v>1</v>
      </c>
      <c r="D125" s="8">
        <v>0</v>
      </c>
      <c r="E125" s="8">
        <v>1</v>
      </c>
      <c r="F125" s="8">
        <v>9</v>
      </c>
      <c r="G125" s="8" t="b">
        <v>0</v>
      </c>
      <c r="H125" s="8">
        <v>4</v>
      </c>
      <c r="I125" s="8">
        <v>2</v>
      </c>
      <c r="J125" s="13">
        <v>0.18</v>
      </c>
      <c r="K125" s="8">
        <v>0.2424</v>
      </c>
      <c r="L125" s="8">
        <v>0.51</v>
      </c>
      <c r="M125" s="8">
        <v>0</v>
      </c>
      <c r="N125" s="8">
        <v>6</v>
      </c>
      <c r="O125" s="8">
        <v>116</v>
      </c>
      <c r="P125" s="8">
        <v>122</v>
      </c>
      <c r="Q125" s="15" t="str">
        <f t="shared" si="10"/>
        <v>Weekday</v>
      </c>
      <c r="R125" s="15" t="str">
        <f t="shared" si="11"/>
        <v>Morning</v>
      </c>
      <c r="S125" s="15" t="str">
        <f t="shared" si="12"/>
        <v>Mild</v>
      </c>
      <c r="T125" s="15" t="str">
        <f t="shared" si="13"/>
        <v>Comfortable</v>
      </c>
      <c r="U125" s="15" t="str">
        <f t="shared" si="14"/>
        <v>Mist/Cloudy</v>
      </c>
      <c r="V125" s="15" t="str">
        <f t="shared" si="15"/>
        <v>AM Peak</v>
      </c>
      <c r="W125" s="15" t="str">
        <f t="shared" si="16"/>
        <v>Jan</v>
      </c>
      <c r="X125" s="15" t="str">
        <f t="shared" si="17"/>
        <v>2011-Jan</v>
      </c>
      <c r="Y125" s="15" t="str">
        <f t="shared" si="18"/>
        <v>High Demand</v>
      </c>
      <c r="Z125" t="str">
        <f t="shared" si="19"/>
        <v>Thursday</v>
      </c>
    </row>
    <row r="126" spans="1:26" x14ac:dyDescent="0.35">
      <c r="A126" s="6">
        <v>125</v>
      </c>
      <c r="B126" s="7">
        <v>40549</v>
      </c>
      <c r="C126" s="6">
        <v>1</v>
      </c>
      <c r="D126" s="6">
        <v>0</v>
      </c>
      <c r="E126" s="6">
        <v>1</v>
      </c>
      <c r="F126" s="6">
        <v>10</v>
      </c>
      <c r="G126" s="6" t="b">
        <v>0</v>
      </c>
      <c r="H126" s="6">
        <v>4</v>
      </c>
      <c r="I126" s="6">
        <v>1</v>
      </c>
      <c r="J126" s="12">
        <v>0.2</v>
      </c>
      <c r="K126" s="6">
        <v>0.2576</v>
      </c>
      <c r="L126" s="6">
        <v>0.47</v>
      </c>
      <c r="M126" s="6">
        <v>0</v>
      </c>
      <c r="N126" s="6">
        <v>3</v>
      </c>
      <c r="O126" s="6">
        <v>42</v>
      </c>
      <c r="P126" s="6">
        <v>45</v>
      </c>
      <c r="Q126" s="15" t="str">
        <f t="shared" si="10"/>
        <v>Weekday</v>
      </c>
      <c r="R126" s="15" t="str">
        <f t="shared" si="11"/>
        <v>Morning</v>
      </c>
      <c r="S126" s="15" t="str">
        <f t="shared" si="12"/>
        <v>Mild</v>
      </c>
      <c r="T126" s="15" t="str">
        <f t="shared" si="13"/>
        <v>Comfortable</v>
      </c>
      <c r="U126" s="15" t="str">
        <f t="shared" si="14"/>
        <v>Clear</v>
      </c>
      <c r="V126" s="15" t="str">
        <f t="shared" si="15"/>
        <v>Off Peak</v>
      </c>
      <c r="W126" s="15" t="str">
        <f t="shared" si="16"/>
        <v>Jan</v>
      </c>
      <c r="X126" s="15" t="str">
        <f t="shared" si="17"/>
        <v>2011-Jan</v>
      </c>
      <c r="Y126" s="15" t="str">
        <f t="shared" si="18"/>
        <v>Low Demand</v>
      </c>
      <c r="Z126" t="str">
        <f t="shared" si="19"/>
        <v>Thursday</v>
      </c>
    </row>
    <row r="127" spans="1:26" x14ac:dyDescent="0.35">
      <c r="A127" s="8">
        <v>126</v>
      </c>
      <c r="B127" s="9">
        <v>40549</v>
      </c>
      <c r="C127" s="8">
        <v>1</v>
      </c>
      <c r="D127" s="8">
        <v>0</v>
      </c>
      <c r="E127" s="8">
        <v>1</v>
      </c>
      <c r="F127" s="8">
        <v>11</v>
      </c>
      <c r="G127" s="8" t="b">
        <v>0</v>
      </c>
      <c r="H127" s="8">
        <v>4</v>
      </c>
      <c r="I127" s="8">
        <v>1</v>
      </c>
      <c r="J127" s="13">
        <v>0.22</v>
      </c>
      <c r="K127" s="8">
        <v>0.2576</v>
      </c>
      <c r="L127" s="8">
        <v>0.44</v>
      </c>
      <c r="M127" s="8">
        <v>8.9599999999999999E-2</v>
      </c>
      <c r="N127" s="8">
        <v>2</v>
      </c>
      <c r="O127" s="8">
        <v>57</v>
      </c>
      <c r="P127" s="8">
        <v>59</v>
      </c>
      <c r="Q127" s="15" t="str">
        <f t="shared" si="10"/>
        <v>Weekday</v>
      </c>
      <c r="R127" s="15" t="str">
        <f t="shared" si="11"/>
        <v>Morning</v>
      </c>
      <c r="S127" s="15" t="str">
        <f t="shared" si="12"/>
        <v>Hot</v>
      </c>
      <c r="T127" s="15" t="str">
        <f t="shared" si="13"/>
        <v>Comfortable</v>
      </c>
      <c r="U127" s="15" t="str">
        <f t="shared" si="14"/>
        <v>Clear</v>
      </c>
      <c r="V127" s="15" t="str">
        <f t="shared" si="15"/>
        <v>Off Peak</v>
      </c>
      <c r="W127" s="15" t="str">
        <f t="shared" si="16"/>
        <v>Jan</v>
      </c>
      <c r="X127" s="15" t="str">
        <f t="shared" si="17"/>
        <v>2011-Jan</v>
      </c>
      <c r="Y127" s="15" t="str">
        <f t="shared" si="18"/>
        <v>High Demand</v>
      </c>
      <c r="Z127" t="str">
        <f t="shared" si="19"/>
        <v>Thursday</v>
      </c>
    </row>
    <row r="128" spans="1:26" x14ac:dyDescent="0.35">
      <c r="A128" s="6">
        <v>127</v>
      </c>
      <c r="B128" s="7">
        <v>40549</v>
      </c>
      <c r="C128" s="6">
        <v>1</v>
      </c>
      <c r="D128" s="6">
        <v>0</v>
      </c>
      <c r="E128" s="6">
        <v>1</v>
      </c>
      <c r="F128" s="6">
        <v>12</v>
      </c>
      <c r="G128" s="6" t="b">
        <v>0</v>
      </c>
      <c r="H128" s="6">
        <v>4</v>
      </c>
      <c r="I128" s="6">
        <v>1</v>
      </c>
      <c r="J128" s="12">
        <v>0.26</v>
      </c>
      <c r="K128" s="6">
        <v>0.28789999999999999</v>
      </c>
      <c r="L128" s="6">
        <v>0.35</v>
      </c>
      <c r="M128" s="6">
        <v>0</v>
      </c>
      <c r="N128" s="6">
        <v>6</v>
      </c>
      <c r="O128" s="6">
        <v>78</v>
      </c>
      <c r="P128" s="6">
        <v>84</v>
      </c>
      <c r="Q128" s="15" t="str">
        <f t="shared" si="10"/>
        <v>Weekday</v>
      </c>
      <c r="R128" s="15" t="str">
        <f t="shared" si="11"/>
        <v>Afternoon</v>
      </c>
      <c r="S128" s="15" t="str">
        <f t="shared" si="12"/>
        <v>Hot</v>
      </c>
      <c r="T128" s="15" t="str">
        <f t="shared" si="13"/>
        <v>Dry</v>
      </c>
      <c r="U128" s="15" t="str">
        <f t="shared" si="14"/>
        <v>Clear</v>
      </c>
      <c r="V128" s="15" t="str">
        <f t="shared" si="15"/>
        <v>Off Peak</v>
      </c>
      <c r="W128" s="15" t="str">
        <f t="shared" si="16"/>
        <v>Jan</v>
      </c>
      <c r="X128" s="15" t="str">
        <f t="shared" si="17"/>
        <v>2011-Jan</v>
      </c>
      <c r="Y128" s="15" t="str">
        <f t="shared" si="18"/>
        <v>High Demand</v>
      </c>
      <c r="Z128" t="str">
        <f t="shared" si="19"/>
        <v>Thursday</v>
      </c>
    </row>
    <row r="129" spans="1:26" x14ac:dyDescent="0.35">
      <c r="A129" s="8">
        <v>128</v>
      </c>
      <c r="B129" s="9">
        <v>40549</v>
      </c>
      <c r="C129" s="8">
        <v>1</v>
      </c>
      <c r="D129" s="8">
        <v>0</v>
      </c>
      <c r="E129" s="8">
        <v>1</v>
      </c>
      <c r="F129" s="8">
        <v>13</v>
      </c>
      <c r="G129" s="8" t="b">
        <v>0</v>
      </c>
      <c r="H129" s="8">
        <v>4</v>
      </c>
      <c r="I129" s="8">
        <v>1</v>
      </c>
      <c r="J129" s="13">
        <v>0.26</v>
      </c>
      <c r="K129" s="8">
        <v>0.2727</v>
      </c>
      <c r="L129" s="8">
        <v>0.35</v>
      </c>
      <c r="M129" s="8">
        <v>0.1045</v>
      </c>
      <c r="N129" s="8">
        <v>12</v>
      </c>
      <c r="O129" s="8">
        <v>55</v>
      </c>
      <c r="P129" s="8">
        <v>67</v>
      </c>
      <c r="Q129" s="15" t="str">
        <f t="shared" si="10"/>
        <v>Weekday</v>
      </c>
      <c r="R129" s="15" t="str">
        <f t="shared" si="11"/>
        <v>Afternoon</v>
      </c>
      <c r="S129" s="15" t="str">
        <f t="shared" si="12"/>
        <v>Hot</v>
      </c>
      <c r="T129" s="15" t="str">
        <f t="shared" si="13"/>
        <v>Dry</v>
      </c>
      <c r="U129" s="15" t="str">
        <f t="shared" si="14"/>
        <v>Clear</v>
      </c>
      <c r="V129" s="15" t="str">
        <f t="shared" si="15"/>
        <v>Off Peak</v>
      </c>
      <c r="W129" s="15" t="str">
        <f t="shared" si="16"/>
        <v>Jan</v>
      </c>
      <c r="X129" s="15" t="str">
        <f t="shared" si="17"/>
        <v>2011-Jan</v>
      </c>
      <c r="Y129" s="15" t="str">
        <f t="shared" si="18"/>
        <v>High Demand</v>
      </c>
      <c r="Z129" t="str">
        <f t="shared" si="19"/>
        <v>Thursday</v>
      </c>
    </row>
    <row r="130" spans="1:26" x14ac:dyDescent="0.35">
      <c r="A130" s="6">
        <v>129</v>
      </c>
      <c r="B130" s="7">
        <v>40549</v>
      </c>
      <c r="C130" s="6">
        <v>1</v>
      </c>
      <c r="D130" s="6">
        <v>0</v>
      </c>
      <c r="E130" s="6">
        <v>1</v>
      </c>
      <c r="F130" s="6">
        <v>14</v>
      </c>
      <c r="G130" s="6" t="b">
        <v>0</v>
      </c>
      <c r="H130" s="6">
        <v>4</v>
      </c>
      <c r="I130" s="6">
        <v>1</v>
      </c>
      <c r="J130" s="12">
        <v>0.28000000000000003</v>
      </c>
      <c r="K130" s="6">
        <v>0.2727</v>
      </c>
      <c r="L130" s="6">
        <v>0.36</v>
      </c>
      <c r="M130" s="6">
        <v>0.16420000000000001</v>
      </c>
      <c r="N130" s="6">
        <v>11</v>
      </c>
      <c r="O130" s="6">
        <v>59</v>
      </c>
      <c r="P130" s="6">
        <v>70</v>
      </c>
      <c r="Q130" s="15" t="str">
        <f t="shared" si="10"/>
        <v>Weekday</v>
      </c>
      <c r="R130" s="15" t="str">
        <f t="shared" si="11"/>
        <v>Afternoon</v>
      </c>
      <c r="S130" s="15" t="str">
        <f t="shared" si="12"/>
        <v>Hot</v>
      </c>
      <c r="T130" s="15" t="str">
        <f t="shared" si="13"/>
        <v>Comfortable</v>
      </c>
      <c r="U130" s="15" t="str">
        <f t="shared" si="14"/>
        <v>Clear</v>
      </c>
      <c r="V130" s="15" t="str">
        <f t="shared" si="15"/>
        <v>Off Peak</v>
      </c>
      <c r="W130" s="15" t="str">
        <f t="shared" si="16"/>
        <v>Jan</v>
      </c>
      <c r="X130" s="15" t="str">
        <f t="shared" si="17"/>
        <v>2011-Jan</v>
      </c>
      <c r="Y130" s="15" t="str">
        <f t="shared" si="18"/>
        <v>High Demand</v>
      </c>
      <c r="Z130" t="str">
        <f t="shared" si="19"/>
        <v>Thursday</v>
      </c>
    </row>
    <row r="131" spans="1:26" x14ac:dyDescent="0.35">
      <c r="A131" s="8">
        <v>130</v>
      </c>
      <c r="B131" s="9">
        <v>40549</v>
      </c>
      <c r="C131" s="8">
        <v>1</v>
      </c>
      <c r="D131" s="8">
        <v>0</v>
      </c>
      <c r="E131" s="8">
        <v>1</v>
      </c>
      <c r="F131" s="8">
        <v>15</v>
      </c>
      <c r="G131" s="8" t="b">
        <v>0</v>
      </c>
      <c r="H131" s="8">
        <v>4</v>
      </c>
      <c r="I131" s="8">
        <v>1</v>
      </c>
      <c r="J131" s="13">
        <v>0.28000000000000003</v>
      </c>
      <c r="K131" s="8">
        <v>0.2727</v>
      </c>
      <c r="L131" s="8">
        <v>0.36</v>
      </c>
      <c r="M131" s="8">
        <v>0</v>
      </c>
      <c r="N131" s="8">
        <v>8</v>
      </c>
      <c r="O131" s="8">
        <v>54</v>
      </c>
      <c r="P131" s="8">
        <v>62</v>
      </c>
      <c r="Q131" s="15" t="str">
        <f t="shared" ref="Q131:Q194" si="20">IF(H131=6,"Weekend",IF(H131=0,"Weekend","Weekday"))</f>
        <v>Weekday</v>
      </c>
      <c r="R131" s="15" t="str">
        <f t="shared" ref="R131:R194" si="21">IF(F131&lt;6,"Late Night",
   IF(F131&lt;12,"Morning",
   IF(F131&lt;17,"Afternoon",
   IF(B131&lt;21,"Evening","Night"))))</f>
        <v>Afternoon</v>
      </c>
      <c r="S131" s="15" t="str">
        <f t="shared" ref="S131:S194" si="22">IF(J131&lt;=0.1,"Cold",IF(J131&lt;=0.2,"Mild","Hot"))</f>
        <v>Hot</v>
      </c>
      <c r="T131" s="15" t="str">
        <f t="shared" ref="T131:T194" si="23">IF(L131&lt;=0.35,"Dry",IF(L131&lt;=0.85,"Comfortable","Humid"))</f>
        <v>Comfortable</v>
      </c>
      <c r="U131" s="15" t="str">
        <f t="shared" ref="U131:U194" si="24">IF(I131=1,"Clear",IF(I131=2,"Mist/Cloudy",IF(I131=3,"Light Rain","Heavy Rain/Snow")))</f>
        <v>Clear</v>
      </c>
      <c r="V131" s="15" t="str">
        <f t="shared" ref="V131:V194" si="25">IF(AND(F131&gt;=7,F131&lt;=9),"AM Peak", IF(AND(F131&gt;=17,F131&lt;=19),"PM Peak","Off Peak"))</f>
        <v>Off Peak</v>
      </c>
      <c r="W131" s="15" t="str">
        <f t="shared" ref="W131:W194" si="26">IF(E131=1,"Jan","Feb")</f>
        <v>Jan</v>
      </c>
      <c r="X131" s="15" t="str">
        <f t="shared" ref="X131:X194" si="27">TEXT(B131,"yyyy-mmm")</f>
        <v>2011-Jan</v>
      </c>
      <c r="Y131" s="15" t="str">
        <f t="shared" ref="Y131:Y194" si="28">IF(P131&gt;=58.34,"High Demand","Low Demand")</f>
        <v>High Demand</v>
      </c>
      <c r="Z131" t="str">
        <f t="shared" ref="Z131:Z194" si="29">CHOOSE(H131+1,"Sunday","Monday","Tuesday","Wednesday","Thursday","Friday","Saturday")</f>
        <v>Thursday</v>
      </c>
    </row>
    <row r="132" spans="1:26" x14ac:dyDescent="0.35">
      <c r="A132" s="6">
        <v>131</v>
      </c>
      <c r="B132" s="7">
        <v>40549</v>
      </c>
      <c r="C132" s="6">
        <v>1</v>
      </c>
      <c r="D132" s="6">
        <v>0</v>
      </c>
      <c r="E132" s="6">
        <v>1</v>
      </c>
      <c r="F132" s="6">
        <v>16</v>
      </c>
      <c r="G132" s="6" t="b">
        <v>0</v>
      </c>
      <c r="H132" s="6">
        <v>4</v>
      </c>
      <c r="I132" s="6">
        <v>1</v>
      </c>
      <c r="J132" s="12">
        <v>0.26</v>
      </c>
      <c r="K132" s="6">
        <v>0.2576</v>
      </c>
      <c r="L132" s="6">
        <v>0.38</v>
      </c>
      <c r="M132" s="6">
        <v>0.16420000000000001</v>
      </c>
      <c r="N132" s="6">
        <v>12</v>
      </c>
      <c r="O132" s="6">
        <v>74</v>
      </c>
      <c r="P132" s="6">
        <v>86</v>
      </c>
      <c r="Q132" s="15" t="str">
        <f t="shared" si="20"/>
        <v>Weekday</v>
      </c>
      <c r="R132" s="15" t="str">
        <f t="shared" si="21"/>
        <v>Afternoon</v>
      </c>
      <c r="S132" s="15" t="str">
        <f t="shared" si="22"/>
        <v>Hot</v>
      </c>
      <c r="T132" s="15" t="str">
        <f t="shared" si="23"/>
        <v>Comfortable</v>
      </c>
      <c r="U132" s="15" t="str">
        <f t="shared" si="24"/>
        <v>Clear</v>
      </c>
      <c r="V132" s="15" t="str">
        <f t="shared" si="25"/>
        <v>Off Peak</v>
      </c>
      <c r="W132" s="15" t="str">
        <f t="shared" si="26"/>
        <v>Jan</v>
      </c>
      <c r="X132" s="15" t="str">
        <f t="shared" si="27"/>
        <v>2011-Jan</v>
      </c>
      <c r="Y132" s="15" t="str">
        <f t="shared" si="28"/>
        <v>High Demand</v>
      </c>
      <c r="Z132" t="str">
        <f t="shared" si="29"/>
        <v>Thursday</v>
      </c>
    </row>
    <row r="133" spans="1:26" x14ac:dyDescent="0.35">
      <c r="A133" s="8">
        <v>132</v>
      </c>
      <c r="B133" s="9">
        <v>40549</v>
      </c>
      <c r="C133" s="8">
        <v>1</v>
      </c>
      <c r="D133" s="8">
        <v>0</v>
      </c>
      <c r="E133" s="8">
        <v>1</v>
      </c>
      <c r="F133" s="8">
        <v>17</v>
      </c>
      <c r="G133" s="8" t="b">
        <v>0</v>
      </c>
      <c r="H133" s="8">
        <v>4</v>
      </c>
      <c r="I133" s="8">
        <v>1</v>
      </c>
      <c r="J133" s="13">
        <v>0.22</v>
      </c>
      <c r="K133" s="8">
        <v>0.2273</v>
      </c>
      <c r="L133" s="8">
        <v>0.51</v>
      </c>
      <c r="M133" s="8">
        <v>0.16420000000000001</v>
      </c>
      <c r="N133" s="8">
        <v>9</v>
      </c>
      <c r="O133" s="8">
        <v>163</v>
      </c>
      <c r="P133" s="8">
        <v>172</v>
      </c>
      <c r="Q133" s="15" t="str">
        <f t="shared" si="20"/>
        <v>Weekday</v>
      </c>
      <c r="R133" s="15" t="str">
        <f t="shared" si="21"/>
        <v>Night</v>
      </c>
      <c r="S133" s="15" t="str">
        <f t="shared" si="22"/>
        <v>Hot</v>
      </c>
      <c r="T133" s="15" t="str">
        <f t="shared" si="23"/>
        <v>Comfortable</v>
      </c>
      <c r="U133" s="15" t="str">
        <f t="shared" si="24"/>
        <v>Clear</v>
      </c>
      <c r="V133" s="15" t="str">
        <f t="shared" si="25"/>
        <v>PM Peak</v>
      </c>
      <c r="W133" s="15" t="str">
        <f t="shared" si="26"/>
        <v>Jan</v>
      </c>
      <c r="X133" s="15" t="str">
        <f t="shared" si="27"/>
        <v>2011-Jan</v>
      </c>
      <c r="Y133" s="15" t="str">
        <f t="shared" si="28"/>
        <v>High Demand</v>
      </c>
      <c r="Z133" t="str">
        <f t="shared" si="29"/>
        <v>Thursday</v>
      </c>
    </row>
    <row r="134" spans="1:26" x14ac:dyDescent="0.35">
      <c r="A134" s="6">
        <v>133</v>
      </c>
      <c r="B134" s="7">
        <v>40549</v>
      </c>
      <c r="C134" s="6">
        <v>1</v>
      </c>
      <c r="D134" s="6">
        <v>0</v>
      </c>
      <c r="E134" s="6">
        <v>1</v>
      </c>
      <c r="F134" s="6">
        <v>18</v>
      </c>
      <c r="G134" s="6" t="b">
        <v>0</v>
      </c>
      <c r="H134" s="6">
        <v>4</v>
      </c>
      <c r="I134" s="6">
        <v>1</v>
      </c>
      <c r="J134" s="12">
        <v>0.22</v>
      </c>
      <c r="K134" s="6">
        <v>0.2273</v>
      </c>
      <c r="L134" s="6">
        <v>0.51</v>
      </c>
      <c r="M134" s="6">
        <v>0.1343</v>
      </c>
      <c r="N134" s="6">
        <v>5</v>
      </c>
      <c r="O134" s="6">
        <v>158</v>
      </c>
      <c r="P134" s="6">
        <v>163</v>
      </c>
      <c r="Q134" s="15" t="str">
        <f t="shared" si="20"/>
        <v>Weekday</v>
      </c>
      <c r="R134" s="15" t="str">
        <f t="shared" si="21"/>
        <v>Night</v>
      </c>
      <c r="S134" s="15" t="str">
        <f t="shared" si="22"/>
        <v>Hot</v>
      </c>
      <c r="T134" s="15" t="str">
        <f t="shared" si="23"/>
        <v>Comfortable</v>
      </c>
      <c r="U134" s="15" t="str">
        <f t="shared" si="24"/>
        <v>Clear</v>
      </c>
      <c r="V134" s="15" t="str">
        <f t="shared" si="25"/>
        <v>PM Peak</v>
      </c>
      <c r="W134" s="15" t="str">
        <f t="shared" si="26"/>
        <v>Jan</v>
      </c>
      <c r="X134" s="15" t="str">
        <f t="shared" si="27"/>
        <v>2011-Jan</v>
      </c>
      <c r="Y134" s="15" t="str">
        <f t="shared" si="28"/>
        <v>High Demand</v>
      </c>
      <c r="Z134" t="str">
        <f t="shared" si="29"/>
        <v>Thursday</v>
      </c>
    </row>
    <row r="135" spans="1:26" x14ac:dyDescent="0.35">
      <c r="A135" s="8">
        <v>134</v>
      </c>
      <c r="B135" s="9">
        <v>40549</v>
      </c>
      <c r="C135" s="8">
        <v>1</v>
      </c>
      <c r="D135" s="8">
        <v>0</v>
      </c>
      <c r="E135" s="8">
        <v>1</v>
      </c>
      <c r="F135" s="8">
        <v>19</v>
      </c>
      <c r="G135" s="8" t="b">
        <v>0</v>
      </c>
      <c r="H135" s="8">
        <v>4</v>
      </c>
      <c r="I135" s="8">
        <v>1</v>
      </c>
      <c r="J135" s="13">
        <v>0.22</v>
      </c>
      <c r="K135" s="8">
        <v>0.2576</v>
      </c>
      <c r="L135" s="8">
        <v>0.55000000000000004</v>
      </c>
      <c r="M135" s="8">
        <v>8.9599999999999999E-2</v>
      </c>
      <c r="N135" s="8">
        <v>3</v>
      </c>
      <c r="O135" s="8">
        <v>109</v>
      </c>
      <c r="P135" s="8">
        <v>112</v>
      </c>
      <c r="Q135" s="15" t="str">
        <f t="shared" si="20"/>
        <v>Weekday</v>
      </c>
      <c r="R135" s="15" t="str">
        <f t="shared" si="21"/>
        <v>Night</v>
      </c>
      <c r="S135" s="15" t="str">
        <f t="shared" si="22"/>
        <v>Hot</v>
      </c>
      <c r="T135" s="15" t="str">
        <f t="shared" si="23"/>
        <v>Comfortable</v>
      </c>
      <c r="U135" s="15" t="str">
        <f t="shared" si="24"/>
        <v>Clear</v>
      </c>
      <c r="V135" s="15" t="str">
        <f t="shared" si="25"/>
        <v>PM Peak</v>
      </c>
      <c r="W135" s="15" t="str">
        <f t="shared" si="26"/>
        <v>Jan</v>
      </c>
      <c r="X135" s="15" t="str">
        <f t="shared" si="27"/>
        <v>2011-Jan</v>
      </c>
      <c r="Y135" s="15" t="str">
        <f t="shared" si="28"/>
        <v>High Demand</v>
      </c>
      <c r="Z135" t="str">
        <f t="shared" si="29"/>
        <v>Thursday</v>
      </c>
    </row>
    <row r="136" spans="1:26" x14ac:dyDescent="0.35">
      <c r="A136" s="6">
        <v>135</v>
      </c>
      <c r="B136" s="7">
        <v>40549</v>
      </c>
      <c r="C136" s="6">
        <v>1</v>
      </c>
      <c r="D136" s="6">
        <v>0</v>
      </c>
      <c r="E136" s="6">
        <v>1</v>
      </c>
      <c r="F136" s="6">
        <v>20</v>
      </c>
      <c r="G136" s="6" t="b">
        <v>0</v>
      </c>
      <c r="H136" s="6">
        <v>4</v>
      </c>
      <c r="I136" s="6">
        <v>1</v>
      </c>
      <c r="J136" s="12">
        <v>0.2</v>
      </c>
      <c r="K136" s="6">
        <v>0.21210000000000001</v>
      </c>
      <c r="L136" s="6">
        <v>0.51</v>
      </c>
      <c r="M136" s="6">
        <v>0.16420000000000001</v>
      </c>
      <c r="N136" s="6">
        <v>3</v>
      </c>
      <c r="O136" s="6">
        <v>66</v>
      </c>
      <c r="P136" s="6">
        <v>69</v>
      </c>
      <c r="Q136" s="15" t="str">
        <f t="shared" si="20"/>
        <v>Weekday</v>
      </c>
      <c r="R136" s="15" t="str">
        <f t="shared" si="21"/>
        <v>Night</v>
      </c>
      <c r="S136" s="15" t="str">
        <f t="shared" si="22"/>
        <v>Mild</v>
      </c>
      <c r="T136" s="15" t="str">
        <f t="shared" si="23"/>
        <v>Comfortable</v>
      </c>
      <c r="U136" s="15" t="str">
        <f t="shared" si="24"/>
        <v>Clear</v>
      </c>
      <c r="V136" s="15" t="str">
        <f t="shared" si="25"/>
        <v>Off Peak</v>
      </c>
      <c r="W136" s="15" t="str">
        <f t="shared" si="26"/>
        <v>Jan</v>
      </c>
      <c r="X136" s="15" t="str">
        <f t="shared" si="27"/>
        <v>2011-Jan</v>
      </c>
      <c r="Y136" s="15" t="str">
        <f t="shared" si="28"/>
        <v>High Demand</v>
      </c>
      <c r="Z136" t="str">
        <f t="shared" si="29"/>
        <v>Thursday</v>
      </c>
    </row>
    <row r="137" spans="1:26" x14ac:dyDescent="0.35">
      <c r="A137" s="8">
        <v>136</v>
      </c>
      <c r="B137" s="9">
        <v>40549</v>
      </c>
      <c r="C137" s="8">
        <v>1</v>
      </c>
      <c r="D137" s="8">
        <v>0</v>
      </c>
      <c r="E137" s="8">
        <v>1</v>
      </c>
      <c r="F137" s="8">
        <v>21</v>
      </c>
      <c r="G137" s="8" t="b">
        <v>0</v>
      </c>
      <c r="H137" s="8">
        <v>4</v>
      </c>
      <c r="I137" s="8">
        <v>2</v>
      </c>
      <c r="J137" s="13">
        <v>0.22</v>
      </c>
      <c r="K137" s="8">
        <v>0.21210000000000001</v>
      </c>
      <c r="L137" s="8">
        <v>0.55000000000000004</v>
      </c>
      <c r="M137" s="8">
        <v>0.22389999999999999</v>
      </c>
      <c r="N137" s="8">
        <v>0</v>
      </c>
      <c r="O137" s="8">
        <v>48</v>
      </c>
      <c r="P137" s="8">
        <v>48</v>
      </c>
      <c r="Q137" s="15" t="str">
        <f t="shared" si="20"/>
        <v>Weekday</v>
      </c>
      <c r="R137" s="15" t="str">
        <f t="shared" si="21"/>
        <v>Night</v>
      </c>
      <c r="S137" s="15" t="str">
        <f t="shared" si="22"/>
        <v>Hot</v>
      </c>
      <c r="T137" s="15" t="str">
        <f t="shared" si="23"/>
        <v>Comfortable</v>
      </c>
      <c r="U137" s="15" t="str">
        <f t="shared" si="24"/>
        <v>Mist/Cloudy</v>
      </c>
      <c r="V137" s="15" t="str">
        <f t="shared" si="25"/>
        <v>Off Peak</v>
      </c>
      <c r="W137" s="15" t="str">
        <f t="shared" si="26"/>
        <v>Jan</v>
      </c>
      <c r="X137" s="15" t="str">
        <f t="shared" si="27"/>
        <v>2011-Jan</v>
      </c>
      <c r="Y137" s="15" t="str">
        <f t="shared" si="28"/>
        <v>Low Demand</v>
      </c>
      <c r="Z137" t="str">
        <f t="shared" si="29"/>
        <v>Thursday</v>
      </c>
    </row>
    <row r="138" spans="1:26" x14ac:dyDescent="0.35">
      <c r="A138" s="6">
        <v>137</v>
      </c>
      <c r="B138" s="7">
        <v>40549</v>
      </c>
      <c r="C138" s="6">
        <v>1</v>
      </c>
      <c r="D138" s="6">
        <v>0</v>
      </c>
      <c r="E138" s="6">
        <v>1</v>
      </c>
      <c r="F138" s="6">
        <v>22</v>
      </c>
      <c r="G138" s="6" t="b">
        <v>0</v>
      </c>
      <c r="H138" s="6">
        <v>4</v>
      </c>
      <c r="I138" s="6">
        <v>2</v>
      </c>
      <c r="J138" s="12">
        <v>0.22</v>
      </c>
      <c r="K138" s="6">
        <v>0.21210000000000001</v>
      </c>
      <c r="L138" s="6">
        <v>0.51</v>
      </c>
      <c r="M138" s="6">
        <v>0.28360000000000002</v>
      </c>
      <c r="N138" s="6">
        <v>1</v>
      </c>
      <c r="O138" s="6">
        <v>51</v>
      </c>
      <c r="P138" s="6">
        <v>52</v>
      </c>
      <c r="Q138" s="15" t="str">
        <f t="shared" si="20"/>
        <v>Weekday</v>
      </c>
      <c r="R138" s="15" t="str">
        <f t="shared" si="21"/>
        <v>Night</v>
      </c>
      <c r="S138" s="15" t="str">
        <f t="shared" si="22"/>
        <v>Hot</v>
      </c>
      <c r="T138" s="15" t="str">
        <f t="shared" si="23"/>
        <v>Comfortable</v>
      </c>
      <c r="U138" s="15" t="str">
        <f t="shared" si="24"/>
        <v>Mist/Cloudy</v>
      </c>
      <c r="V138" s="15" t="str">
        <f t="shared" si="25"/>
        <v>Off Peak</v>
      </c>
      <c r="W138" s="15" t="str">
        <f t="shared" si="26"/>
        <v>Jan</v>
      </c>
      <c r="X138" s="15" t="str">
        <f t="shared" si="27"/>
        <v>2011-Jan</v>
      </c>
      <c r="Y138" s="15" t="str">
        <f t="shared" si="28"/>
        <v>Low Demand</v>
      </c>
      <c r="Z138" t="str">
        <f t="shared" si="29"/>
        <v>Thursday</v>
      </c>
    </row>
    <row r="139" spans="1:26" x14ac:dyDescent="0.35">
      <c r="A139" s="8">
        <v>138</v>
      </c>
      <c r="B139" s="9">
        <v>40549</v>
      </c>
      <c r="C139" s="8">
        <v>1</v>
      </c>
      <c r="D139" s="8">
        <v>0</v>
      </c>
      <c r="E139" s="8">
        <v>1</v>
      </c>
      <c r="F139" s="8">
        <v>23</v>
      </c>
      <c r="G139" s="8" t="b">
        <v>0</v>
      </c>
      <c r="H139" s="8">
        <v>4</v>
      </c>
      <c r="I139" s="8">
        <v>2</v>
      </c>
      <c r="J139" s="13">
        <v>0.2</v>
      </c>
      <c r="K139" s="8">
        <v>0.19700000000000001</v>
      </c>
      <c r="L139" s="8">
        <v>0.59</v>
      </c>
      <c r="M139" s="8">
        <v>0.19400000000000001</v>
      </c>
      <c r="N139" s="8">
        <v>4</v>
      </c>
      <c r="O139" s="8">
        <v>19</v>
      </c>
      <c r="P139" s="8">
        <v>23</v>
      </c>
      <c r="Q139" s="15" t="str">
        <f t="shared" si="20"/>
        <v>Weekday</v>
      </c>
      <c r="R139" s="15" t="str">
        <f t="shared" si="21"/>
        <v>Night</v>
      </c>
      <c r="S139" s="15" t="str">
        <f t="shared" si="22"/>
        <v>Mild</v>
      </c>
      <c r="T139" s="15" t="str">
        <f t="shared" si="23"/>
        <v>Comfortable</v>
      </c>
      <c r="U139" s="15" t="str">
        <f t="shared" si="24"/>
        <v>Mist/Cloudy</v>
      </c>
      <c r="V139" s="15" t="str">
        <f t="shared" si="25"/>
        <v>Off Peak</v>
      </c>
      <c r="W139" s="15" t="str">
        <f t="shared" si="26"/>
        <v>Jan</v>
      </c>
      <c r="X139" s="15" t="str">
        <f t="shared" si="27"/>
        <v>2011-Jan</v>
      </c>
      <c r="Y139" s="15" t="str">
        <f t="shared" si="28"/>
        <v>Low Demand</v>
      </c>
      <c r="Z139" t="str">
        <f t="shared" si="29"/>
        <v>Thursday</v>
      </c>
    </row>
    <row r="140" spans="1:26" x14ac:dyDescent="0.35">
      <c r="A140" s="6">
        <v>139</v>
      </c>
      <c r="B140" s="7">
        <v>40550</v>
      </c>
      <c r="C140" s="6">
        <v>1</v>
      </c>
      <c r="D140" s="6">
        <v>0</v>
      </c>
      <c r="E140" s="6">
        <v>1</v>
      </c>
      <c r="F140" s="6">
        <v>0</v>
      </c>
      <c r="G140" s="6" t="b">
        <v>0</v>
      </c>
      <c r="H140" s="6">
        <v>5</v>
      </c>
      <c r="I140" s="6">
        <v>2</v>
      </c>
      <c r="J140" s="12">
        <v>0.2</v>
      </c>
      <c r="K140" s="6">
        <v>0.19700000000000001</v>
      </c>
      <c r="L140" s="6">
        <v>0.64</v>
      </c>
      <c r="M140" s="6">
        <v>0.19400000000000001</v>
      </c>
      <c r="N140" s="6">
        <v>4</v>
      </c>
      <c r="O140" s="6">
        <v>13</v>
      </c>
      <c r="P140" s="6">
        <v>17</v>
      </c>
      <c r="Q140" s="15" t="str">
        <f t="shared" si="20"/>
        <v>Weekday</v>
      </c>
      <c r="R140" s="15" t="str">
        <f t="shared" si="21"/>
        <v>Late Night</v>
      </c>
      <c r="S140" s="15" t="str">
        <f t="shared" si="22"/>
        <v>Mild</v>
      </c>
      <c r="T140" s="15" t="str">
        <f t="shared" si="23"/>
        <v>Comfortable</v>
      </c>
      <c r="U140" s="15" t="str">
        <f t="shared" si="24"/>
        <v>Mist/Cloudy</v>
      </c>
      <c r="V140" s="15" t="str">
        <f t="shared" si="25"/>
        <v>Off Peak</v>
      </c>
      <c r="W140" s="15" t="str">
        <f t="shared" si="26"/>
        <v>Jan</v>
      </c>
      <c r="X140" s="15" t="str">
        <f t="shared" si="27"/>
        <v>2011-Jan</v>
      </c>
      <c r="Y140" s="15" t="str">
        <f t="shared" si="28"/>
        <v>Low Demand</v>
      </c>
      <c r="Z140" t="str">
        <f t="shared" si="29"/>
        <v>Friday</v>
      </c>
    </row>
    <row r="141" spans="1:26" x14ac:dyDescent="0.35">
      <c r="A141" s="8">
        <v>140</v>
      </c>
      <c r="B141" s="9">
        <v>40550</v>
      </c>
      <c r="C141" s="8">
        <v>1</v>
      </c>
      <c r="D141" s="8">
        <v>0</v>
      </c>
      <c r="E141" s="8">
        <v>1</v>
      </c>
      <c r="F141" s="8">
        <v>1</v>
      </c>
      <c r="G141" s="8" t="b">
        <v>0</v>
      </c>
      <c r="H141" s="8">
        <v>5</v>
      </c>
      <c r="I141" s="8">
        <v>2</v>
      </c>
      <c r="J141" s="13">
        <v>0.2</v>
      </c>
      <c r="K141" s="8">
        <v>0.19700000000000001</v>
      </c>
      <c r="L141" s="8">
        <v>0.69</v>
      </c>
      <c r="M141" s="8">
        <v>0.22389999999999999</v>
      </c>
      <c r="N141" s="8">
        <v>2</v>
      </c>
      <c r="O141" s="8">
        <v>5</v>
      </c>
      <c r="P141" s="8">
        <v>7</v>
      </c>
      <c r="Q141" s="15" t="str">
        <f t="shared" si="20"/>
        <v>Weekday</v>
      </c>
      <c r="R141" s="15" t="str">
        <f t="shared" si="21"/>
        <v>Late Night</v>
      </c>
      <c r="S141" s="15" t="str">
        <f t="shared" si="22"/>
        <v>Mild</v>
      </c>
      <c r="T141" s="15" t="str">
        <f t="shared" si="23"/>
        <v>Comfortable</v>
      </c>
      <c r="U141" s="15" t="str">
        <f t="shared" si="24"/>
        <v>Mist/Cloudy</v>
      </c>
      <c r="V141" s="15" t="str">
        <f t="shared" si="25"/>
        <v>Off Peak</v>
      </c>
      <c r="W141" s="15" t="str">
        <f t="shared" si="26"/>
        <v>Jan</v>
      </c>
      <c r="X141" s="15" t="str">
        <f t="shared" si="27"/>
        <v>2011-Jan</v>
      </c>
      <c r="Y141" s="15" t="str">
        <f t="shared" si="28"/>
        <v>Low Demand</v>
      </c>
      <c r="Z141" t="str">
        <f t="shared" si="29"/>
        <v>Friday</v>
      </c>
    </row>
    <row r="142" spans="1:26" x14ac:dyDescent="0.35">
      <c r="A142" s="6">
        <v>141</v>
      </c>
      <c r="B142" s="7">
        <v>40550</v>
      </c>
      <c r="C142" s="6">
        <v>1</v>
      </c>
      <c r="D142" s="6">
        <v>0</v>
      </c>
      <c r="E142" s="6">
        <v>1</v>
      </c>
      <c r="F142" s="6">
        <v>2</v>
      </c>
      <c r="G142" s="6" t="b">
        <v>0</v>
      </c>
      <c r="H142" s="6">
        <v>5</v>
      </c>
      <c r="I142" s="6">
        <v>2</v>
      </c>
      <c r="J142" s="12">
        <v>0.2</v>
      </c>
      <c r="K142" s="6">
        <v>0.19700000000000001</v>
      </c>
      <c r="L142" s="6">
        <v>0.69</v>
      </c>
      <c r="M142" s="6">
        <v>0.22389999999999999</v>
      </c>
      <c r="N142" s="6">
        <v>0</v>
      </c>
      <c r="O142" s="6">
        <v>1</v>
      </c>
      <c r="P142" s="6">
        <v>1</v>
      </c>
      <c r="Q142" s="15" t="str">
        <f t="shared" si="20"/>
        <v>Weekday</v>
      </c>
      <c r="R142" s="15" t="str">
        <f t="shared" si="21"/>
        <v>Late Night</v>
      </c>
      <c r="S142" s="15" t="str">
        <f t="shared" si="22"/>
        <v>Mild</v>
      </c>
      <c r="T142" s="15" t="str">
        <f t="shared" si="23"/>
        <v>Comfortable</v>
      </c>
      <c r="U142" s="15" t="str">
        <f t="shared" si="24"/>
        <v>Mist/Cloudy</v>
      </c>
      <c r="V142" s="15" t="str">
        <f t="shared" si="25"/>
        <v>Off Peak</v>
      </c>
      <c r="W142" s="15" t="str">
        <f t="shared" si="26"/>
        <v>Jan</v>
      </c>
      <c r="X142" s="15" t="str">
        <f t="shared" si="27"/>
        <v>2011-Jan</v>
      </c>
      <c r="Y142" s="15" t="str">
        <f t="shared" si="28"/>
        <v>Low Demand</v>
      </c>
      <c r="Z142" t="str">
        <f t="shared" si="29"/>
        <v>Friday</v>
      </c>
    </row>
    <row r="143" spans="1:26" x14ac:dyDescent="0.35">
      <c r="A143" s="8">
        <v>142</v>
      </c>
      <c r="B143" s="9">
        <v>40550</v>
      </c>
      <c r="C143" s="8">
        <v>1</v>
      </c>
      <c r="D143" s="8">
        <v>0</v>
      </c>
      <c r="E143" s="8">
        <v>1</v>
      </c>
      <c r="F143" s="8">
        <v>4</v>
      </c>
      <c r="G143" s="8" t="b">
        <v>0</v>
      </c>
      <c r="H143" s="8">
        <v>5</v>
      </c>
      <c r="I143" s="8">
        <v>2</v>
      </c>
      <c r="J143" s="13">
        <v>0.2</v>
      </c>
      <c r="K143" s="8">
        <v>0.21210000000000001</v>
      </c>
      <c r="L143" s="8">
        <v>0.69</v>
      </c>
      <c r="M143" s="8">
        <v>0.1343</v>
      </c>
      <c r="N143" s="8">
        <v>0</v>
      </c>
      <c r="O143" s="8">
        <v>1</v>
      </c>
      <c r="P143" s="8">
        <v>1</v>
      </c>
      <c r="Q143" s="15" t="str">
        <f t="shared" si="20"/>
        <v>Weekday</v>
      </c>
      <c r="R143" s="15" t="str">
        <f t="shared" si="21"/>
        <v>Late Night</v>
      </c>
      <c r="S143" s="15" t="str">
        <f t="shared" si="22"/>
        <v>Mild</v>
      </c>
      <c r="T143" s="15" t="str">
        <f t="shared" si="23"/>
        <v>Comfortable</v>
      </c>
      <c r="U143" s="15" t="str">
        <f t="shared" si="24"/>
        <v>Mist/Cloudy</v>
      </c>
      <c r="V143" s="15" t="str">
        <f t="shared" si="25"/>
        <v>Off Peak</v>
      </c>
      <c r="W143" s="15" t="str">
        <f t="shared" si="26"/>
        <v>Jan</v>
      </c>
      <c r="X143" s="15" t="str">
        <f t="shared" si="27"/>
        <v>2011-Jan</v>
      </c>
      <c r="Y143" s="15" t="str">
        <f t="shared" si="28"/>
        <v>Low Demand</v>
      </c>
      <c r="Z143" t="str">
        <f t="shared" si="29"/>
        <v>Friday</v>
      </c>
    </row>
    <row r="144" spans="1:26" x14ac:dyDescent="0.35">
      <c r="A144" s="6">
        <v>143</v>
      </c>
      <c r="B144" s="7">
        <v>40550</v>
      </c>
      <c r="C144" s="6">
        <v>1</v>
      </c>
      <c r="D144" s="6">
        <v>0</v>
      </c>
      <c r="E144" s="6">
        <v>1</v>
      </c>
      <c r="F144" s="6">
        <v>5</v>
      </c>
      <c r="G144" s="6" t="b">
        <v>0</v>
      </c>
      <c r="H144" s="6">
        <v>5</v>
      </c>
      <c r="I144" s="6">
        <v>3</v>
      </c>
      <c r="J144" s="12">
        <v>0.22</v>
      </c>
      <c r="K144" s="6">
        <v>0.2727</v>
      </c>
      <c r="L144" s="6">
        <v>0.55000000000000004</v>
      </c>
      <c r="M144" s="6">
        <v>0</v>
      </c>
      <c r="N144" s="6">
        <v>0</v>
      </c>
      <c r="O144" s="6">
        <v>5</v>
      </c>
      <c r="P144" s="6">
        <v>5</v>
      </c>
      <c r="Q144" s="15" t="str">
        <f t="shared" si="20"/>
        <v>Weekday</v>
      </c>
      <c r="R144" s="15" t="str">
        <f t="shared" si="21"/>
        <v>Late Night</v>
      </c>
      <c r="S144" s="15" t="str">
        <f t="shared" si="22"/>
        <v>Hot</v>
      </c>
      <c r="T144" s="15" t="str">
        <f t="shared" si="23"/>
        <v>Comfortable</v>
      </c>
      <c r="U144" s="15" t="str">
        <f t="shared" si="24"/>
        <v>Light Rain</v>
      </c>
      <c r="V144" s="15" t="str">
        <f t="shared" si="25"/>
        <v>Off Peak</v>
      </c>
      <c r="W144" s="15" t="str">
        <f t="shared" si="26"/>
        <v>Jan</v>
      </c>
      <c r="X144" s="15" t="str">
        <f t="shared" si="27"/>
        <v>2011-Jan</v>
      </c>
      <c r="Y144" s="15" t="str">
        <f t="shared" si="28"/>
        <v>Low Demand</v>
      </c>
      <c r="Z144" t="str">
        <f t="shared" si="29"/>
        <v>Friday</v>
      </c>
    </row>
    <row r="145" spans="1:26" x14ac:dyDescent="0.35">
      <c r="A145" s="8">
        <v>144</v>
      </c>
      <c r="B145" s="9">
        <v>40550</v>
      </c>
      <c r="C145" s="8">
        <v>1</v>
      </c>
      <c r="D145" s="8">
        <v>0</v>
      </c>
      <c r="E145" s="8">
        <v>1</v>
      </c>
      <c r="F145" s="8">
        <v>6</v>
      </c>
      <c r="G145" s="8" t="b">
        <v>0</v>
      </c>
      <c r="H145" s="8">
        <v>5</v>
      </c>
      <c r="I145" s="8">
        <v>2</v>
      </c>
      <c r="J145" s="13">
        <v>0.2</v>
      </c>
      <c r="K145" s="8">
        <v>0.2576</v>
      </c>
      <c r="L145" s="8">
        <v>0.69</v>
      </c>
      <c r="M145" s="8">
        <v>0</v>
      </c>
      <c r="N145" s="8">
        <v>8</v>
      </c>
      <c r="O145" s="8">
        <v>26</v>
      </c>
      <c r="P145" s="8">
        <v>34</v>
      </c>
      <c r="Q145" s="15" t="str">
        <f t="shared" si="20"/>
        <v>Weekday</v>
      </c>
      <c r="R145" s="15" t="str">
        <f t="shared" si="21"/>
        <v>Morning</v>
      </c>
      <c r="S145" s="15" t="str">
        <f t="shared" si="22"/>
        <v>Mild</v>
      </c>
      <c r="T145" s="15" t="str">
        <f t="shared" si="23"/>
        <v>Comfortable</v>
      </c>
      <c r="U145" s="15" t="str">
        <f t="shared" si="24"/>
        <v>Mist/Cloudy</v>
      </c>
      <c r="V145" s="15" t="str">
        <f t="shared" si="25"/>
        <v>Off Peak</v>
      </c>
      <c r="W145" s="15" t="str">
        <f t="shared" si="26"/>
        <v>Jan</v>
      </c>
      <c r="X145" s="15" t="str">
        <f t="shared" si="27"/>
        <v>2011-Jan</v>
      </c>
      <c r="Y145" s="15" t="str">
        <f t="shared" si="28"/>
        <v>Low Demand</v>
      </c>
      <c r="Z145" t="str">
        <f t="shared" si="29"/>
        <v>Friday</v>
      </c>
    </row>
    <row r="146" spans="1:26" x14ac:dyDescent="0.35">
      <c r="A146" s="6">
        <v>145</v>
      </c>
      <c r="B146" s="7">
        <v>40550</v>
      </c>
      <c r="C146" s="6">
        <v>1</v>
      </c>
      <c r="D146" s="6">
        <v>0</v>
      </c>
      <c r="E146" s="6">
        <v>1</v>
      </c>
      <c r="F146" s="6">
        <v>7</v>
      </c>
      <c r="G146" s="6" t="b">
        <v>0</v>
      </c>
      <c r="H146" s="6">
        <v>5</v>
      </c>
      <c r="I146" s="6">
        <v>1</v>
      </c>
      <c r="J146" s="12">
        <v>0.2</v>
      </c>
      <c r="K146" s="6">
        <v>0.21210000000000001</v>
      </c>
      <c r="L146" s="6">
        <v>0.69</v>
      </c>
      <c r="M146" s="6">
        <v>0.1343</v>
      </c>
      <c r="N146" s="6">
        <v>8</v>
      </c>
      <c r="O146" s="6">
        <v>76</v>
      </c>
      <c r="P146" s="6">
        <v>84</v>
      </c>
      <c r="Q146" s="15" t="str">
        <f t="shared" si="20"/>
        <v>Weekday</v>
      </c>
      <c r="R146" s="15" t="str">
        <f t="shared" si="21"/>
        <v>Morning</v>
      </c>
      <c r="S146" s="15" t="str">
        <f t="shared" si="22"/>
        <v>Mild</v>
      </c>
      <c r="T146" s="15" t="str">
        <f t="shared" si="23"/>
        <v>Comfortable</v>
      </c>
      <c r="U146" s="15" t="str">
        <f t="shared" si="24"/>
        <v>Clear</v>
      </c>
      <c r="V146" s="15" t="str">
        <f t="shared" si="25"/>
        <v>AM Peak</v>
      </c>
      <c r="W146" s="15" t="str">
        <f t="shared" si="26"/>
        <v>Jan</v>
      </c>
      <c r="X146" s="15" t="str">
        <f t="shared" si="27"/>
        <v>2011-Jan</v>
      </c>
      <c r="Y146" s="15" t="str">
        <f t="shared" si="28"/>
        <v>High Demand</v>
      </c>
      <c r="Z146" t="str">
        <f t="shared" si="29"/>
        <v>Friday</v>
      </c>
    </row>
    <row r="147" spans="1:26" x14ac:dyDescent="0.35">
      <c r="A147" s="8">
        <v>146</v>
      </c>
      <c r="B147" s="9">
        <v>40550</v>
      </c>
      <c r="C147" s="8">
        <v>1</v>
      </c>
      <c r="D147" s="8">
        <v>0</v>
      </c>
      <c r="E147" s="8">
        <v>1</v>
      </c>
      <c r="F147" s="8">
        <v>8</v>
      </c>
      <c r="G147" s="8" t="b">
        <v>0</v>
      </c>
      <c r="H147" s="8">
        <v>5</v>
      </c>
      <c r="I147" s="8">
        <v>1</v>
      </c>
      <c r="J147" s="13">
        <v>0.2</v>
      </c>
      <c r="K147" s="8">
        <v>0.19700000000000001</v>
      </c>
      <c r="L147" s="8">
        <v>0.51</v>
      </c>
      <c r="M147" s="8">
        <v>0.25369999999999998</v>
      </c>
      <c r="N147" s="8">
        <v>20</v>
      </c>
      <c r="O147" s="8">
        <v>190</v>
      </c>
      <c r="P147" s="8">
        <v>210</v>
      </c>
      <c r="Q147" s="15" t="str">
        <f t="shared" si="20"/>
        <v>Weekday</v>
      </c>
      <c r="R147" s="15" t="str">
        <f t="shared" si="21"/>
        <v>Morning</v>
      </c>
      <c r="S147" s="15" t="str">
        <f t="shared" si="22"/>
        <v>Mild</v>
      </c>
      <c r="T147" s="15" t="str">
        <f t="shared" si="23"/>
        <v>Comfortable</v>
      </c>
      <c r="U147" s="15" t="str">
        <f t="shared" si="24"/>
        <v>Clear</v>
      </c>
      <c r="V147" s="15" t="str">
        <f t="shared" si="25"/>
        <v>AM Peak</v>
      </c>
      <c r="W147" s="15" t="str">
        <f t="shared" si="26"/>
        <v>Jan</v>
      </c>
      <c r="X147" s="15" t="str">
        <f t="shared" si="27"/>
        <v>2011-Jan</v>
      </c>
      <c r="Y147" s="15" t="str">
        <f t="shared" si="28"/>
        <v>High Demand</v>
      </c>
      <c r="Z147" t="str">
        <f t="shared" si="29"/>
        <v>Friday</v>
      </c>
    </row>
    <row r="148" spans="1:26" x14ac:dyDescent="0.35">
      <c r="A148" s="6">
        <v>147</v>
      </c>
      <c r="B148" s="7">
        <v>40550</v>
      </c>
      <c r="C148" s="6">
        <v>1</v>
      </c>
      <c r="D148" s="6">
        <v>0</v>
      </c>
      <c r="E148" s="6">
        <v>1</v>
      </c>
      <c r="F148" s="6">
        <v>9</v>
      </c>
      <c r="G148" s="6" t="b">
        <v>0</v>
      </c>
      <c r="H148" s="6">
        <v>5</v>
      </c>
      <c r="I148" s="6">
        <v>1</v>
      </c>
      <c r="J148" s="12">
        <v>0.2</v>
      </c>
      <c r="K148" s="6">
        <v>0.18179999999999999</v>
      </c>
      <c r="L148" s="6">
        <v>0.47</v>
      </c>
      <c r="M148" s="6">
        <v>0.29849999999999999</v>
      </c>
      <c r="N148" s="6">
        <v>9</v>
      </c>
      <c r="O148" s="6">
        <v>125</v>
      </c>
      <c r="P148" s="6">
        <v>134</v>
      </c>
      <c r="Q148" s="15" t="str">
        <f t="shared" si="20"/>
        <v>Weekday</v>
      </c>
      <c r="R148" s="15" t="str">
        <f t="shared" si="21"/>
        <v>Morning</v>
      </c>
      <c r="S148" s="15" t="str">
        <f t="shared" si="22"/>
        <v>Mild</v>
      </c>
      <c r="T148" s="15" t="str">
        <f t="shared" si="23"/>
        <v>Comfortable</v>
      </c>
      <c r="U148" s="15" t="str">
        <f t="shared" si="24"/>
        <v>Clear</v>
      </c>
      <c r="V148" s="15" t="str">
        <f t="shared" si="25"/>
        <v>AM Peak</v>
      </c>
      <c r="W148" s="15" t="str">
        <f t="shared" si="26"/>
        <v>Jan</v>
      </c>
      <c r="X148" s="15" t="str">
        <f t="shared" si="27"/>
        <v>2011-Jan</v>
      </c>
      <c r="Y148" s="15" t="str">
        <f t="shared" si="28"/>
        <v>High Demand</v>
      </c>
      <c r="Z148" t="str">
        <f t="shared" si="29"/>
        <v>Friday</v>
      </c>
    </row>
    <row r="149" spans="1:26" x14ac:dyDescent="0.35">
      <c r="A149" s="8">
        <v>148</v>
      </c>
      <c r="B149" s="9">
        <v>40550</v>
      </c>
      <c r="C149" s="8">
        <v>1</v>
      </c>
      <c r="D149" s="8">
        <v>0</v>
      </c>
      <c r="E149" s="8">
        <v>1</v>
      </c>
      <c r="F149" s="8">
        <v>10</v>
      </c>
      <c r="G149" s="8" t="b">
        <v>0</v>
      </c>
      <c r="H149" s="8">
        <v>5</v>
      </c>
      <c r="I149" s="8">
        <v>1</v>
      </c>
      <c r="J149" s="13">
        <v>0.22</v>
      </c>
      <c r="K149" s="8">
        <v>0.19700000000000001</v>
      </c>
      <c r="L149" s="8">
        <v>0.37</v>
      </c>
      <c r="M149" s="8">
        <v>0.32840000000000003</v>
      </c>
      <c r="N149" s="8">
        <v>16</v>
      </c>
      <c r="O149" s="8">
        <v>47</v>
      </c>
      <c r="P149" s="8">
        <v>63</v>
      </c>
      <c r="Q149" s="15" t="str">
        <f t="shared" si="20"/>
        <v>Weekday</v>
      </c>
      <c r="R149" s="15" t="str">
        <f t="shared" si="21"/>
        <v>Morning</v>
      </c>
      <c r="S149" s="15" t="str">
        <f t="shared" si="22"/>
        <v>Hot</v>
      </c>
      <c r="T149" s="15" t="str">
        <f t="shared" si="23"/>
        <v>Comfortable</v>
      </c>
      <c r="U149" s="15" t="str">
        <f t="shared" si="24"/>
        <v>Clear</v>
      </c>
      <c r="V149" s="15" t="str">
        <f t="shared" si="25"/>
        <v>Off Peak</v>
      </c>
      <c r="W149" s="15" t="str">
        <f t="shared" si="26"/>
        <v>Jan</v>
      </c>
      <c r="X149" s="15" t="str">
        <f t="shared" si="27"/>
        <v>2011-Jan</v>
      </c>
      <c r="Y149" s="15" t="str">
        <f t="shared" si="28"/>
        <v>High Demand</v>
      </c>
      <c r="Z149" t="str">
        <f t="shared" si="29"/>
        <v>Friday</v>
      </c>
    </row>
    <row r="150" spans="1:26" x14ac:dyDescent="0.35">
      <c r="A150" s="6">
        <v>149</v>
      </c>
      <c r="B150" s="7">
        <v>40550</v>
      </c>
      <c r="C150" s="6">
        <v>1</v>
      </c>
      <c r="D150" s="6">
        <v>0</v>
      </c>
      <c r="E150" s="6">
        <v>1</v>
      </c>
      <c r="F150" s="6">
        <v>11</v>
      </c>
      <c r="G150" s="6" t="b">
        <v>0</v>
      </c>
      <c r="H150" s="6">
        <v>5</v>
      </c>
      <c r="I150" s="6">
        <v>2</v>
      </c>
      <c r="J150" s="12">
        <v>0.2</v>
      </c>
      <c r="K150" s="6">
        <v>0.19700000000000001</v>
      </c>
      <c r="L150" s="6">
        <v>0.4</v>
      </c>
      <c r="M150" s="6">
        <v>0.22389999999999999</v>
      </c>
      <c r="N150" s="6">
        <v>19</v>
      </c>
      <c r="O150" s="6">
        <v>48</v>
      </c>
      <c r="P150" s="6">
        <v>67</v>
      </c>
      <c r="Q150" s="15" t="str">
        <f t="shared" si="20"/>
        <v>Weekday</v>
      </c>
      <c r="R150" s="15" t="str">
        <f t="shared" si="21"/>
        <v>Morning</v>
      </c>
      <c r="S150" s="15" t="str">
        <f t="shared" si="22"/>
        <v>Mild</v>
      </c>
      <c r="T150" s="15" t="str">
        <f t="shared" si="23"/>
        <v>Comfortable</v>
      </c>
      <c r="U150" s="15" t="str">
        <f t="shared" si="24"/>
        <v>Mist/Cloudy</v>
      </c>
      <c r="V150" s="15" t="str">
        <f t="shared" si="25"/>
        <v>Off Peak</v>
      </c>
      <c r="W150" s="15" t="str">
        <f t="shared" si="26"/>
        <v>Jan</v>
      </c>
      <c r="X150" s="15" t="str">
        <f t="shared" si="27"/>
        <v>2011-Jan</v>
      </c>
      <c r="Y150" s="15" t="str">
        <f t="shared" si="28"/>
        <v>High Demand</v>
      </c>
      <c r="Z150" t="str">
        <f t="shared" si="29"/>
        <v>Friday</v>
      </c>
    </row>
    <row r="151" spans="1:26" x14ac:dyDescent="0.35">
      <c r="A151" s="8">
        <v>150</v>
      </c>
      <c r="B151" s="9">
        <v>40550</v>
      </c>
      <c r="C151" s="8">
        <v>1</v>
      </c>
      <c r="D151" s="8">
        <v>0</v>
      </c>
      <c r="E151" s="8">
        <v>1</v>
      </c>
      <c r="F151" s="8">
        <v>12</v>
      </c>
      <c r="G151" s="8" t="b">
        <v>0</v>
      </c>
      <c r="H151" s="8">
        <v>5</v>
      </c>
      <c r="I151" s="8">
        <v>2</v>
      </c>
      <c r="J151" s="13">
        <v>0.2</v>
      </c>
      <c r="K151" s="8">
        <v>0.19700000000000001</v>
      </c>
      <c r="L151" s="8">
        <v>0.37</v>
      </c>
      <c r="M151" s="8">
        <v>0.25369999999999998</v>
      </c>
      <c r="N151" s="8">
        <v>9</v>
      </c>
      <c r="O151" s="8">
        <v>50</v>
      </c>
      <c r="P151" s="8">
        <v>59</v>
      </c>
      <c r="Q151" s="15" t="str">
        <f t="shared" si="20"/>
        <v>Weekday</v>
      </c>
      <c r="R151" s="15" t="str">
        <f t="shared" si="21"/>
        <v>Afternoon</v>
      </c>
      <c r="S151" s="15" t="str">
        <f t="shared" si="22"/>
        <v>Mild</v>
      </c>
      <c r="T151" s="15" t="str">
        <f t="shared" si="23"/>
        <v>Comfortable</v>
      </c>
      <c r="U151" s="15" t="str">
        <f t="shared" si="24"/>
        <v>Mist/Cloudy</v>
      </c>
      <c r="V151" s="15" t="str">
        <f t="shared" si="25"/>
        <v>Off Peak</v>
      </c>
      <c r="W151" s="15" t="str">
        <f t="shared" si="26"/>
        <v>Jan</v>
      </c>
      <c r="X151" s="15" t="str">
        <f t="shared" si="27"/>
        <v>2011-Jan</v>
      </c>
      <c r="Y151" s="15" t="str">
        <f t="shared" si="28"/>
        <v>High Demand</v>
      </c>
      <c r="Z151" t="str">
        <f t="shared" si="29"/>
        <v>Friday</v>
      </c>
    </row>
    <row r="152" spans="1:26" x14ac:dyDescent="0.35">
      <c r="A152" s="6">
        <v>151</v>
      </c>
      <c r="B152" s="7">
        <v>40550</v>
      </c>
      <c r="C152" s="6">
        <v>1</v>
      </c>
      <c r="D152" s="6">
        <v>0</v>
      </c>
      <c r="E152" s="6">
        <v>1</v>
      </c>
      <c r="F152" s="6">
        <v>13</v>
      </c>
      <c r="G152" s="6" t="b">
        <v>0</v>
      </c>
      <c r="H152" s="6">
        <v>5</v>
      </c>
      <c r="I152" s="6">
        <v>2</v>
      </c>
      <c r="J152" s="12">
        <v>0.2</v>
      </c>
      <c r="K152" s="6">
        <v>0.18179999999999999</v>
      </c>
      <c r="L152" s="6">
        <v>0.37</v>
      </c>
      <c r="M152" s="6">
        <v>0.28360000000000002</v>
      </c>
      <c r="N152" s="6">
        <v>9</v>
      </c>
      <c r="O152" s="6">
        <v>64</v>
      </c>
      <c r="P152" s="6">
        <v>73</v>
      </c>
      <c r="Q152" s="15" t="str">
        <f t="shared" si="20"/>
        <v>Weekday</v>
      </c>
      <c r="R152" s="15" t="str">
        <f t="shared" si="21"/>
        <v>Afternoon</v>
      </c>
      <c r="S152" s="15" t="str">
        <f t="shared" si="22"/>
        <v>Mild</v>
      </c>
      <c r="T152" s="15" t="str">
        <f t="shared" si="23"/>
        <v>Comfortable</v>
      </c>
      <c r="U152" s="15" t="str">
        <f t="shared" si="24"/>
        <v>Mist/Cloudy</v>
      </c>
      <c r="V152" s="15" t="str">
        <f t="shared" si="25"/>
        <v>Off Peak</v>
      </c>
      <c r="W152" s="15" t="str">
        <f t="shared" si="26"/>
        <v>Jan</v>
      </c>
      <c r="X152" s="15" t="str">
        <f t="shared" si="27"/>
        <v>2011-Jan</v>
      </c>
      <c r="Y152" s="15" t="str">
        <f t="shared" si="28"/>
        <v>High Demand</v>
      </c>
      <c r="Z152" t="str">
        <f t="shared" si="29"/>
        <v>Friday</v>
      </c>
    </row>
    <row r="153" spans="1:26" x14ac:dyDescent="0.35">
      <c r="A153" s="8">
        <v>152</v>
      </c>
      <c r="B153" s="9">
        <v>40550</v>
      </c>
      <c r="C153" s="8">
        <v>1</v>
      </c>
      <c r="D153" s="8">
        <v>0</v>
      </c>
      <c r="E153" s="8">
        <v>1</v>
      </c>
      <c r="F153" s="8">
        <v>14</v>
      </c>
      <c r="G153" s="8" t="b">
        <v>0</v>
      </c>
      <c r="H153" s="8">
        <v>5</v>
      </c>
      <c r="I153" s="8">
        <v>2</v>
      </c>
      <c r="J153" s="13">
        <v>0.2</v>
      </c>
      <c r="K153" s="8">
        <v>0.19700000000000001</v>
      </c>
      <c r="L153" s="8">
        <v>0.4</v>
      </c>
      <c r="M153" s="8">
        <v>0.25369999999999998</v>
      </c>
      <c r="N153" s="8">
        <v>7</v>
      </c>
      <c r="O153" s="8">
        <v>43</v>
      </c>
      <c r="P153" s="8">
        <v>50</v>
      </c>
      <c r="Q153" s="15" t="str">
        <f t="shared" si="20"/>
        <v>Weekday</v>
      </c>
      <c r="R153" s="15" t="str">
        <f t="shared" si="21"/>
        <v>Afternoon</v>
      </c>
      <c r="S153" s="15" t="str">
        <f t="shared" si="22"/>
        <v>Mild</v>
      </c>
      <c r="T153" s="15" t="str">
        <f t="shared" si="23"/>
        <v>Comfortable</v>
      </c>
      <c r="U153" s="15" t="str">
        <f t="shared" si="24"/>
        <v>Mist/Cloudy</v>
      </c>
      <c r="V153" s="15" t="str">
        <f t="shared" si="25"/>
        <v>Off Peak</v>
      </c>
      <c r="W153" s="15" t="str">
        <f t="shared" si="26"/>
        <v>Jan</v>
      </c>
      <c r="X153" s="15" t="str">
        <f t="shared" si="27"/>
        <v>2011-Jan</v>
      </c>
      <c r="Y153" s="15" t="str">
        <f t="shared" si="28"/>
        <v>Low Demand</v>
      </c>
      <c r="Z153" t="str">
        <f t="shared" si="29"/>
        <v>Friday</v>
      </c>
    </row>
    <row r="154" spans="1:26" x14ac:dyDescent="0.35">
      <c r="A154" s="6">
        <v>153</v>
      </c>
      <c r="B154" s="7">
        <v>40550</v>
      </c>
      <c r="C154" s="6">
        <v>1</v>
      </c>
      <c r="D154" s="6">
        <v>0</v>
      </c>
      <c r="E154" s="6">
        <v>1</v>
      </c>
      <c r="F154" s="6">
        <v>15</v>
      </c>
      <c r="G154" s="6" t="b">
        <v>0</v>
      </c>
      <c r="H154" s="6">
        <v>5</v>
      </c>
      <c r="I154" s="6">
        <v>2</v>
      </c>
      <c r="J154" s="12">
        <v>0.2</v>
      </c>
      <c r="K154" s="6">
        <v>0.21210000000000001</v>
      </c>
      <c r="L154" s="6">
        <v>0.37</v>
      </c>
      <c r="M154" s="6">
        <v>0.16420000000000001</v>
      </c>
      <c r="N154" s="6">
        <v>9</v>
      </c>
      <c r="O154" s="6">
        <v>63</v>
      </c>
      <c r="P154" s="6">
        <v>72</v>
      </c>
      <c r="Q154" s="15" t="str">
        <f t="shared" si="20"/>
        <v>Weekday</v>
      </c>
      <c r="R154" s="15" t="str">
        <f t="shared" si="21"/>
        <v>Afternoon</v>
      </c>
      <c r="S154" s="15" t="str">
        <f t="shared" si="22"/>
        <v>Mild</v>
      </c>
      <c r="T154" s="15" t="str">
        <f t="shared" si="23"/>
        <v>Comfortable</v>
      </c>
      <c r="U154" s="15" t="str">
        <f t="shared" si="24"/>
        <v>Mist/Cloudy</v>
      </c>
      <c r="V154" s="15" t="str">
        <f t="shared" si="25"/>
        <v>Off Peak</v>
      </c>
      <c r="W154" s="15" t="str">
        <f t="shared" si="26"/>
        <v>Jan</v>
      </c>
      <c r="X154" s="15" t="str">
        <f t="shared" si="27"/>
        <v>2011-Jan</v>
      </c>
      <c r="Y154" s="15" t="str">
        <f t="shared" si="28"/>
        <v>High Demand</v>
      </c>
      <c r="Z154" t="str">
        <f t="shared" si="29"/>
        <v>Friday</v>
      </c>
    </row>
    <row r="155" spans="1:26" x14ac:dyDescent="0.35">
      <c r="A155" s="8">
        <v>154</v>
      </c>
      <c r="B155" s="9">
        <v>40550</v>
      </c>
      <c r="C155" s="8">
        <v>1</v>
      </c>
      <c r="D155" s="8">
        <v>0</v>
      </c>
      <c r="E155" s="8">
        <v>1</v>
      </c>
      <c r="F155" s="8">
        <v>16</v>
      </c>
      <c r="G155" s="8" t="b">
        <v>0</v>
      </c>
      <c r="H155" s="8">
        <v>5</v>
      </c>
      <c r="I155" s="8">
        <v>2</v>
      </c>
      <c r="J155" s="13">
        <v>0.2</v>
      </c>
      <c r="K155" s="8">
        <v>0.21210000000000001</v>
      </c>
      <c r="L155" s="8">
        <v>0.37</v>
      </c>
      <c r="M155" s="8">
        <v>0.16420000000000001</v>
      </c>
      <c r="N155" s="8">
        <v>5</v>
      </c>
      <c r="O155" s="8">
        <v>82</v>
      </c>
      <c r="P155" s="8">
        <v>87</v>
      </c>
      <c r="Q155" s="15" t="str">
        <f t="shared" si="20"/>
        <v>Weekday</v>
      </c>
      <c r="R155" s="15" t="str">
        <f t="shared" si="21"/>
        <v>Afternoon</v>
      </c>
      <c r="S155" s="15" t="str">
        <f t="shared" si="22"/>
        <v>Mild</v>
      </c>
      <c r="T155" s="15" t="str">
        <f t="shared" si="23"/>
        <v>Comfortable</v>
      </c>
      <c r="U155" s="15" t="str">
        <f t="shared" si="24"/>
        <v>Mist/Cloudy</v>
      </c>
      <c r="V155" s="15" t="str">
        <f t="shared" si="25"/>
        <v>Off Peak</v>
      </c>
      <c r="W155" s="15" t="str">
        <f t="shared" si="26"/>
        <v>Jan</v>
      </c>
      <c r="X155" s="15" t="str">
        <f t="shared" si="27"/>
        <v>2011-Jan</v>
      </c>
      <c r="Y155" s="15" t="str">
        <f t="shared" si="28"/>
        <v>High Demand</v>
      </c>
      <c r="Z155" t="str">
        <f t="shared" si="29"/>
        <v>Friday</v>
      </c>
    </row>
    <row r="156" spans="1:26" x14ac:dyDescent="0.35">
      <c r="A156" s="6">
        <v>155</v>
      </c>
      <c r="B156" s="7">
        <v>40550</v>
      </c>
      <c r="C156" s="6">
        <v>1</v>
      </c>
      <c r="D156" s="6">
        <v>0</v>
      </c>
      <c r="E156" s="6">
        <v>1</v>
      </c>
      <c r="F156" s="6">
        <v>17</v>
      </c>
      <c r="G156" s="6" t="b">
        <v>0</v>
      </c>
      <c r="H156" s="6">
        <v>5</v>
      </c>
      <c r="I156" s="6">
        <v>2</v>
      </c>
      <c r="J156" s="12">
        <v>0.2</v>
      </c>
      <c r="K156" s="6">
        <v>0.2576</v>
      </c>
      <c r="L156" s="6">
        <v>0.37</v>
      </c>
      <c r="M156" s="6">
        <v>0</v>
      </c>
      <c r="N156" s="6">
        <v>9</v>
      </c>
      <c r="O156" s="6">
        <v>178</v>
      </c>
      <c r="P156" s="6">
        <v>187</v>
      </c>
      <c r="Q156" s="15" t="str">
        <f t="shared" si="20"/>
        <v>Weekday</v>
      </c>
      <c r="R156" s="15" t="str">
        <f t="shared" si="21"/>
        <v>Night</v>
      </c>
      <c r="S156" s="15" t="str">
        <f t="shared" si="22"/>
        <v>Mild</v>
      </c>
      <c r="T156" s="15" t="str">
        <f t="shared" si="23"/>
        <v>Comfortable</v>
      </c>
      <c r="U156" s="15" t="str">
        <f t="shared" si="24"/>
        <v>Mist/Cloudy</v>
      </c>
      <c r="V156" s="15" t="str">
        <f t="shared" si="25"/>
        <v>PM Peak</v>
      </c>
      <c r="W156" s="15" t="str">
        <f t="shared" si="26"/>
        <v>Jan</v>
      </c>
      <c r="X156" s="15" t="str">
        <f t="shared" si="27"/>
        <v>2011-Jan</v>
      </c>
      <c r="Y156" s="15" t="str">
        <f t="shared" si="28"/>
        <v>High Demand</v>
      </c>
      <c r="Z156" t="str">
        <f t="shared" si="29"/>
        <v>Friday</v>
      </c>
    </row>
    <row r="157" spans="1:26" x14ac:dyDescent="0.35">
      <c r="A157" s="8">
        <v>156</v>
      </c>
      <c r="B157" s="9">
        <v>40550</v>
      </c>
      <c r="C157" s="8">
        <v>1</v>
      </c>
      <c r="D157" s="8">
        <v>0</v>
      </c>
      <c r="E157" s="8">
        <v>1</v>
      </c>
      <c r="F157" s="8">
        <v>18</v>
      </c>
      <c r="G157" s="8" t="b">
        <v>0</v>
      </c>
      <c r="H157" s="8">
        <v>5</v>
      </c>
      <c r="I157" s="8">
        <v>1</v>
      </c>
      <c r="J157" s="13">
        <v>0.2</v>
      </c>
      <c r="K157" s="8">
        <v>0.2273</v>
      </c>
      <c r="L157" s="8">
        <v>0.4</v>
      </c>
      <c r="M157" s="8">
        <v>8.9599999999999999E-2</v>
      </c>
      <c r="N157" s="8">
        <v>7</v>
      </c>
      <c r="O157" s="8">
        <v>116</v>
      </c>
      <c r="P157" s="8">
        <v>123</v>
      </c>
      <c r="Q157" s="15" t="str">
        <f t="shared" si="20"/>
        <v>Weekday</v>
      </c>
      <c r="R157" s="15" t="str">
        <f t="shared" si="21"/>
        <v>Night</v>
      </c>
      <c r="S157" s="15" t="str">
        <f t="shared" si="22"/>
        <v>Mild</v>
      </c>
      <c r="T157" s="15" t="str">
        <f t="shared" si="23"/>
        <v>Comfortable</v>
      </c>
      <c r="U157" s="15" t="str">
        <f t="shared" si="24"/>
        <v>Clear</v>
      </c>
      <c r="V157" s="15" t="str">
        <f t="shared" si="25"/>
        <v>PM Peak</v>
      </c>
      <c r="W157" s="15" t="str">
        <f t="shared" si="26"/>
        <v>Jan</v>
      </c>
      <c r="X157" s="15" t="str">
        <f t="shared" si="27"/>
        <v>2011-Jan</v>
      </c>
      <c r="Y157" s="15" t="str">
        <f t="shared" si="28"/>
        <v>High Demand</v>
      </c>
      <c r="Z157" t="str">
        <f t="shared" si="29"/>
        <v>Friday</v>
      </c>
    </row>
    <row r="158" spans="1:26" x14ac:dyDescent="0.35">
      <c r="A158" s="6">
        <v>157</v>
      </c>
      <c r="B158" s="7">
        <v>40550</v>
      </c>
      <c r="C158" s="6">
        <v>1</v>
      </c>
      <c r="D158" s="6">
        <v>0</v>
      </c>
      <c r="E158" s="6">
        <v>1</v>
      </c>
      <c r="F158" s="6">
        <v>19</v>
      </c>
      <c r="G158" s="6" t="b">
        <v>0</v>
      </c>
      <c r="H158" s="6">
        <v>5</v>
      </c>
      <c r="I158" s="6">
        <v>1</v>
      </c>
      <c r="J158" s="12">
        <v>0.16</v>
      </c>
      <c r="K158" s="6">
        <v>0.19700000000000001</v>
      </c>
      <c r="L158" s="6">
        <v>0.55000000000000004</v>
      </c>
      <c r="M158" s="6">
        <v>8.9599999999999999E-2</v>
      </c>
      <c r="N158" s="6">
        <v>3</v>
      </c>
      <c r="O158" s="6">
        <v>92</v>
      </c>
      <c r="P158" s="6">
        <v>95</v>
      </c>
      <c r="Q158" s="15" t="str">
        <f t="shared" si="20"/>
        <v>Weekday</v>
      </c>
      <c r="R158" s="15" t="str">
        <f t="shared" si="21"/>
        <v>Night</v>
      </c>
      <c r="S158" s="15" t="str">
        <f t="shared" si="22"/>
        <v>Mild</v>
      </c>
      <c r="T158" s="15" t="str">
        <f t="shared" si="23"/>
        <v>Comfortable</v>
      </c>
      <c r="U158" s="15" t="str">
        <f t="shared" si="24"/>
        <v>Clear</v>
      </c>
      <c r="V158" s="15" t="str">
        <f t="shared" si="25"/>
        <v>PM Peak</v>
      </c>
      <c r="W158" s="15" t="str">
        <f t="shared" si="26"/>
        <v>Jan</v>
      </c>
      <c r="X158" s="15" t="str">
        <f t="shared" si="27"/>
        <v>2011-Jan</v>
      </c>
      <c r="Y158" s="15" t="str">
        <f t="shared" si="28"/>
        <v>High Demand</v>
      </c>
      <c r="Z158" t="str">
        <f t="shared" si="29"/>
        <v>Friday</v>
      </c>
    </row>
    <row r="159" spans="1:26" x14ac:dyDescent="0.35">
      <c r="A159" s="8">
        <v>158</v>
      </c>
      <c r="B159" s="9">
        <v>40550</v>
      </c>
      <c r="C159" s="8">
        <v>1</v>
      </c>
      <c r="D159" s="8">
        <v>0</v>
      </c>
      <c r="E159" s="8">
        <v>1</v>
      </c>
      <c r="F159" s="8">
        <v>20</v>
      </c>
      <c r="G159" s="8" t="b">
        <v>0</v>
      </c>
      <c r="H159" s="8">
        <v>5</v>
      </c>
      <c r="I159" s="8">
        <v>1</v>
      </c>
      <c r="J159" s="13">
        <v>0.18</v>
      </c>
      <c r="K159" s="8">
        <v>0.21210000000000001</v>
      </c>
      <c r="L159" s="8">
        <v>0.47</v>
      </c>
      <c r="M159" s="8">
        <v>0.1045</v>
      </c>
      <c r="N159" s="8">
        <v>1</v>
      </c>
      <c r="O159" s="8">
        <v>50</v>
      </c>
      <c r="P159" s="8">
        <v>51</v>
      </c>
      <c r="Q159" s="15" t="str">
        <f t="shared" si="20"/>
        <v>Weekday</v>
      </c>
      <c r="R159" s="15" t="str">
        <f t="shared" si="21"/>
        <v>Night</v>
      </c>
      <c r="S159" s="15" t="str">
        <f t="shared" si="22"/>
        <v>Mild</v>
      </c>
      <c r="T159" s="15" t="str">
        <f t="shared" si="23"/>
        <v>Comfortable</v>
      </c>
      <c r="U159" s="15" t="str">
        <f t="shared" si="24"/>
        <v>Clear</v>
      </c>
      <c r="V159" s="15" t="str">
        <f t="shared" si="25"/>
        <v>Off Peak</v>
      </c>
      <c r="W159" s="15" t="str">
        <f t="shared" si="26"/>
        <v>Jan</v>
      </c>
      <c r="X159" s="15" t="str">
        <f t="shared" si="27"/>
        <v>2011-Jan</v>
      </c>
      <c r="Y159" s="15" t="str">
        <f t="shared" si="28"/>
        <v>Low Demand</v>
      </c>
      <c r="Z159" t="str">
        <f t="shared" si="29"/>
        <v>Friday</v>
      </c>
    </row>
    <row r="160" spans="1:26" x14ac:dyDescent="0.35">
      <c r="A160" s="6">
        <v>159</v>
      </c>
      <c r="B160" s="7">
        <v>40550</v>
      </c>
      <c r="C160" s="6">
        <v>1</v>
      </c>
      <c r="D160" s="6">
        <v>0</v>
      </c>
      <c r="E160" s="6">
        <v>1</v>
      </c>
      <c r="F160" s="6">
        <v>21</v>
      </c>
      <c r="G160" s="6" t="b">
        <v>0</v>
      </c>
      <c r="H160" s="6">
        <v>5</v>
      </c>
      <c r="I160" s="6">
        <v>1</v>
      </c>
      <c r="J160" s="12">
        <v>0.18</v>
      </c>
      <c r="K160" s="6">
        <v>0.19700000000000001</v>
      </c>
      <c r="L160" s="6">
        <v>0.47</v>
      </c>
      <c r="M160" s="6">
        <v>0.1343</v>
      </c>
      <c r="N160" s="6">
        <v>0</v>
      </c>
      <c r="O160" s="6">
        <v>39</v>
      </c>
      <c r="P160" s="6">
        <v>39</v>
      </c>
      <c r="Q160" s="15" t="str">
        <f t="shared" si="20"/>
        <v>Weekday</v>
      </c>
      <c r="R160" s="15" t="str">
        <f t="shared" si="21"/>
        <v>Night</v>
      </c>
      <c r="S160" s="15" t="str">
        <f t="shared" si="22"/>
        <v>Mild</v>
      </c>
      <c r="T160" s="15" t="str">
        <f t="shared" si="23"/>
        <v>Comfortable</v>
      </c>
      <c r="U160" s="15" t="str">
        <f t="shared" si="24"/>
        <v>Clear</v>
      </c>
      <c r="V160" s="15" t="str">
        <f t="shared" si="25"/>
        <v>Off Peak</v>
      </c>
      <c r="W160" s="15" t="str">
        <f t="shared" si="26"/>
        <v>Jan</v>
      </c>
      <c r="X160" s="15" t="str">
        <f t="shared" si="27"/>
        <v>2011-Jan</v>
      </c>
      <c r="Y160" s="15" t="str">
        <f t="shared" si="28"/>
        <v>Low Demand</v>
      </c>
      <c r="Z160" t="str">
        <f t="shared" si="29"/>
        <v>Friday</v>
      </c>
    </row>
    <row r="161" spans="1:26" x14ac:dyDescent="0.35">
      <c r="A161" s="8">
        <v>160</v>
      </c>
      <c r="B161" s="9">
        <v>40550</v>
      </c>
      <c r="C161" s="8">
        <v>1</v>
      </c>
      <c r="D161" s="8">
        <v>0</v>
      </c>
      <c r="E161" s="8">
        <v>1</v>
      </c>
      <c r="F161" s="8">
        <v>22</v>
      </c>
      <c r="G161" s="8" t="b">
        <v>0</v>
      </c>
      <c r="H161" s="8">
        <v>5</v>
      </c>
      <c r="I161" s="8">
        <v>2</v>
      </c>
      <c r="J161" s="13">
        <v>0.18</v>
      </c>
      <c r="K161" s="8">
        <v>0.19700000000000001</v>
      </c>
      <c r="L161" s="8">
        <v>0.43</v>
      </c>
      <c r="M161" s="8">
        <v>0.16420000000000001</v>
      </c>
      <c r="N161" s="8">
        <v>2</v>
      </c>
      <c r="O161" s="8">
        <v>34</v>
      </c>
      <c r="P161" s="8">
        <v>36</v>
      </c>
      <c r="Q161" s="15" t="str">
        <f t="shared" si="20"/>
        <v>Weekday</v>
      </c>
      <c r="R161" s="15" t="str">
        <f t="shared" si="21"/>
        <v>Night</v>
      </c>
      <c r="S161" s="15" t="str">
        <f t="shared" si="22"/>
        <v>Mild</v>
      </c>
      <c r="T161" s="15" t="str">
        <f t="shared" si="23"/>
        <v>Comfortable</v>
      </c>
      <c r="U161" s="15" t="str">
        <f t="shared" si="24"/>
        <v>Mist/Cloudy</v>
      </c>
      <c r="V161" s="15" t="str">
        <f t="shared" si="25"/>
        <v>Off Peak</v>
      </c>
      <c r="W161" s="15" t="str">
        <f t="shared" si="26"/>
        <v>Jan</v>
      </c>
      <c r="X161" s="15" t="str">
        <f t="shared" si="27"/>
        <v>2011-Jan</v>
      </c>
      <c r="Y161" s="15" t="str">
        <f t="shared" si="28"/>
        <v>Low Demand</v>
      </c>
      <c r="Z161" t="str">
        <f t="shared" si="29"/>
        <v>Friday</v>
      </c>
    </row>
    <row r="162" spans="1:26" x14ac:dyDescent="0.35">
      <c r="A162" s="6">
        <v>161</v>
      </c>
      <c r="B162" s="7">
        <v>40550</v>
      </c>
      <c r="C162" s="6">
        <v>1</v>
      </c>
      <c r="D162" s="6">
        <v>0</v>
      </c>
      <c r="E162" s="6">
        <v>1</v>
      </c>
      <c r="F162" s="6">
        <v>23</v>
      </c>
      <c r="G162" s="6" t="b">
        <v>0</v>
      </c>
      <c r="H162" s="6">
        <v>5</v>
      </c>
      <c r="I162" s="6">
        <v>2</v>
      </c>
      <c r="J162" s="12">
        <v>0.18</v>
      </c>
      <c r="K162" s="6">
        <v>0.19700000000000001</v>
      </c>
      <c r="L162" s="6">
        <v>0.51</v>
      </c>
      <c r="M162" s="6">
        <v>0.16420000000000001</v>
      </c>
      <c r="N162" s="6">
        <v>1</v>
      </c>
      <c r="O162" s="6">
        <v>14</v>
      </c>
      <c r="P162" s="6">
        <v>15</v>
      </c>
      <c r="Q162" s="15" t="str">
        <f t="shared" si="20"/>
        <v>Weekday</v>
      </c>
      <c r="R162" s="15" t="str">
        <f t="shared" si="21"/>
        <v>Night</v>
      </c>
      <c r="S162" s="15" t="str">
        <f t="shared" si="22"/>
        <v>Mild</v>
      </c>
      <c r="T162" s="15" t="str">
        <f t="shared" si="23"/>
        <v>Comfortable</v>
      </c>
      <c r="U162" s="15" t="str">
        <f t="shared" si="24"/>
        <v>Mist/Cloudy</v>
      </c>
      <c r="V162" s="15" t="str">
        <f t="shared" si="25"/>
        <v>Off Peak</v>
      </c>
      <c r="W162" s="15" t="str">
        <f t="shared" si="26"/>
        <v>Jan</v>
      </c>
      <c r="X162" s="15" t="str">
        <f t="shared" si="27"/>
        <v>2011-Jan</v>
      </c>
      <c r="Y162" s="15" t="str">
        <f t="shared" si="28"/>
        <v>Low Demand</v>
      </c>
      <c r="Z162" t="str">
        <f t="shared" si="29"/>
        <v>Friday</v>
      </c>
    </row>
    <row r="163" spans="1:26" x14ac:dyDescent="0.35">
      <c r="A163" s="8">
        <v>162</v>
      </c>
      <c r="B163" s="9">
        <v>40551</v>
      </c>
      <c r="C163" s="8">
        <v>1</v>
      </c>
      <c r="D163" s="8">
        <v>0</v>
      </c>
      <c r="E163" s="8">
        <v>1</v>
      </c>
      <c r="F163" s="8">
        <v>0</v>
      </c>
      <c r="G163" s="8" t="b">
        <v>0</v>
      </c>
      <c r="H163" s="8">
        <v>6</v>
      </c>
      <c r="I163" s="8">
        <v>2</v>
      </c>
      <c r="J163" s="13">
        <v>0.18</v>
      </c>
      <c r="K163" s="8">
        <v>0.19700000000000001</v>
      </c>
      <c r="L163" s="8">
        <v>0.51</v>
      </c>
      <c r="M163" s="8">
        <v>0.16420000000000001</v>
      </c>
      <c r="N163" s="8">
        <v>1</v>
      </c>
      <c r="O163" s="8">
        <v>24</v>
      </c>
      <c r="P163" s="8">
        <v>25</v>
      </c>
      <c r="Q163" s="15" t="str">
        <f t="shared" si="20"/>
        <v>Weekend</v>
      </c>
      <c r="R163" s="15" t="str">
        <f t="shared" si="21"/>
        <v>Late Night</v>
      </c>
      <c r="S163" s="15" t="str">
        <f t="shared" si="22"/>
        <v>Mild</v>
      </c>
      <c r="T163" s="15" t="str">
        <f t="shared" si="23"/>
        <v>Comfortable</v>
      </c>
      <c r="U163" s="15" t="str">
        <f t="shared" si="24"/>
        <v>Mist/Cloudy</v>
      </c>
      <c r="V163" s="15" t="str">
        <f t="shared" si="25"/>
        <v>Off Peak</v>
      </c>
      <c r="W163" s="15" t="str">
        <f t="shared" si="26"/>
        <v>Jan</v>
      </c>
      <c r="X163" s="15" t="str">
        <f t="shared" si="27"/>
        <v>2011-Jan</v>
      </c>
      <c r="Y163" s="15" t="str">
        <f t="shared" si="28"/>
        <v>Low Demand</v>
      </c>
      <c r="Z163" t="str">
        <f t="shared" si="29"/>
        <v>Saturday</v>
      </c>
    </row>
    <row r="164" spans="1:26" x14ac:dyDescent="0.35">
      <c r="A164" s="6">
        <v>163</v>
      </c>
      <c r="B164" s="7">
        <v>40551</v>
      </c>
      <c r="C164" s="6">
        <v>1</v>
      </c>
      <c r="D164" s="6">
        <v>0</v>
      </c>
      <c r="E164" s="6">
        <v>1</v>
      </c>
      <c r="F164" s="6">
        <v>1</v>
      </c>
      <c r="G164" s="6" t="b">
        <v>0</v>
      </c>
      <c r="H164" s="6">
        <v>6</v>
      </c>
      <c r="I164" s="6">
        <v>2</v>
      </c>
      <c r="J164" s="12">
        <v>0.18</v>
      </c>
      <c r="K164" s="6">
        <v>0.21210000000000001</v>
      </c>
      <c r="L164" s="6">
        <v>0.55000000000000004</v>
      </c>
      <c r="M164" s="6">
        <v>8.9599999999999999E-2</v>
      </c>
      <c r="N164" s="6">
        <v>1</v>
      </c>
      <c r="O164" s="6">
        <v>15</v>
      </c>
      <c r="P164" s="6">
        <v>16</v>
      </c>
      <c r="Q164" s="15" t="str">
        <f t="shared" si="20"/>
        <v>Weekend</v>
      </c>
      <c r="R164" s="15" t="str">
        <f t="shared" si="21"/>
        <v>Late Night</v>
      </c>
      <c r="S164" s="15" t="str">
        <f t="shared" si="22"/>
        <v>Mild</v>
      </c>
      <c r="T164" s="15" t="str">
        <f t="shared" si="23"/>
        <v>Comfortable</v>
      </c>
      <c r="U164" s="15" t="str">
        <f t="shared" si="24"/>
        <v>Mist/Cloudy</v>
      </c>
      <c r="V164" s="15" t="str">
        <f t="shared" si="25"/>
        <v>Off Peak</v>
      </c>
      <c r="W164" s="15" t="str">
        <f t="shared" si="26"/>
        <v>Jan</v>
      </c>
      <c r="X164" s="15" t="str">
        <f t="shared" si="27"/>
        <v>2011-Jan</v>
      </c>
      <c r="Y164" s="15" t="str">
        <f t="shared" si="28"/>
        <v>Low Demand</v>
      </c>
      <c r="Z164" t="str">
        <f t="shared" si="29"/>
        <v>Saturday</v>
      </c>
    </row>
    <row r="165" spans="1:26" x14ac:dyDescent="0.35">
      <c r="A165" s="8">
        <v>164</v>
      </c>
      <c r="B165" s="9">
        <v>40551</v>
      </c>
      <c r="C165" s="8">
        <v>1</v>
      </c>
      <c r="D165" s="8">
        <v>0</v>
      </c>
      <c r="E165" s="8">
        <v>1</v>
      </c>
      <c r="F165" s="8">
        <v>2</v>
      </c>
      <c r="G165" s="8" t="b">
        <v>0</v>
      </c>
      <c r="H165" s="8">
        <v>6</v>
      </c>
      <c r="I165" s="8">
        <v>2</v>
      </c>
      <c r="J165" s="13">
        <v>0.18</v>
      </c>
      <c r="K165" s="8">
        <v>0.2424</v>
      </c>
      <c r="L165" s="8">
        <v>0.55000000000000004</v>
      </c>
      <c r="M165" s="8">
        <v>0</v>
      </c>
      <c r="N165" s="8">
        <v>3</v>
      </c>
      <c r="O165" s="8">
        <v>13</v>
      </c>
      <c r="P165" s="8">
        <v>16</v>
      </c>
      <c r="Q165" s="15" t="str">
        <f t="shared" si="20"/>
        <v>Weekend</v>
      </c>
      <c r="R165" s="15" t="str">
        <f t="shared" si="21"/>
        <v>Late Night</v>
      </c>
      <c r="S165" s="15" t="str">
        <f t="shared" si="22"/>
        <v>Mild</v>
      </c>
      <c r="T165" s="15" t="str">
        <f t="shared" si="23"/>
        <v>Comfortable</v>
      </c>
      <c r="U165" s="15" t="str">
        <f t="shared" si="24"/>
        <v>Mist/Cloudy</v>
      </c>
      <c r="V165" s="15" t="str">
        <f t="shared" si="25"/>
        <v>Off Peak</v>
      </c>
      <c r="W165" s="15" t="str">
        <f t="shared" si="26"/>
        <v>Jan</v>
      </c>
      <c r="X165" s="15" t="str">
        <f t="shared" si="27"/>
        <v>2011-Jan</v>
      </c>
      <c r="Y165" s="15" t="str">
        <f t="shared" si="28"/>
        <v>Low Demand</v>
      </c>
      <c r="Z165" t="str">
        <f t="shared" si="29"/>
        <v>Saturday</v>
      </c>
    </row>
    <row r="166" spans="1:26" x14ac:dyDescent="0.35">
      <c r="A166" s="6">
        <v>165</v>
      </c>
      <c r="B166" s="7">
        <v>40551</v>
      </c>
      <c r="C166" s="6">
        <v>1</v>
      </c>
      <c r="D166" s="6">
        <v>0</v>
      </c>
      <c r="E166" s="6">
        <v>1</v>
      </c>
      <c r="F166" s="6">
        <v>3</v>
      </c>
      <c r="G166" s="6" t="b">
        <v>0</v>
      </c>
      <c r="H166" s="6">
        <v>6</v>
      </c>
      <c r="I166" s="6">
        <v>3</v>
      </c>
      <c r="J166" s="12">
        <v>0.18</v>
      </c>
      <c r="K166" s="6">
        <v>0.19700000000000001</v>
      </c>
      <c r="L166" s="6">
        <v>0.55000000000000004</v>
      </c>
      <c r="M166" s="6">
        <v>0.16420000000000001</v>
      </c>
      <c r="N166" s="6">
        <v>0</v>
      </c>
      <c r="O166" s="6">
        <v>7</v>
      </c>
      <c r="P166" s="6">
        <v>7</v>
      </c>
      <c r="Q166" s="15" t="str">
        <f t="shared" si="20"/>
        <v>Weekend</v>
      </c>
      <c r="R166" s="15" t="str">
        <f t="shared" si="21"/>
        <v>Late Night</v>
      </c>
      <c r="S166" s="15" t="str">
        <f t="shared" si="22"/>
        <v>Mild</v>
      </c>
      <c r="T166" s="15" t="str">
        <f t="shared" si="23"/>
        <v>Comfortable</v>
      </c>
      <c r="U166" s="15" t="str">
        <f t="shared" si="24"/>
        <v>Light Rain</v>
      </c>
      <c r="V166" s="15" t="str">
        <f t="shared" si="25"/>
        <v>Off Peak</v>
      </c>
      <c r="W166" s="15" t="str">
        <f t="shared" si="26"/>
        <v>Jan</v>
      </c>
      <c r="X166" s="15" t="str">
        <f t="shared" si="27"/>
        <v>2011-Jan</v>
      </c>
      <c r="Y166" s="15" t="str">
        <f t="shared" si="28"/>
        <v>Low Demand</v>
      </c>
      <c r="Z166" t="str">
        <f t="shared" si="29"/>
        <v>Saturday</v>
      </c>
    </row>
    <row r="167" spans="1:26" x14ac:dyDescent="0.35">
      <c r="A167" s="8">
        <v>166</v>
      </c>
      <c r="B167" s="9">
        <v>40551</v>
      </c>
      <c r="C167" s="8">
        <v>1</v>
      </c>
      <c r="D167" s="8">
        <v>0</v>
      </c>
      <c r="E167" s="8">
        <v>1</v>
      </c>
      <c r="F167" s="8">
        <v>4</v>
      </c>
      <c r="G167" s="8" t="b">
        <v>0</v>
      </c>
      <c r="H167" s="8">
        <v>6</v>
      </c>
      <c r="I167" s="8">
        <v>3</v>
      </c>
      <c r="J167" s="13">
        <v>0.18</v>
      </c>
      <c r="K167" s="8">
        <v>0.19700000000000001</v>
      </c>
      <c r="L167" s="8">
        <v>0.55000000000000004</v>
      </c>
      <c r="M167" s="8">
        <v>0.16420000000000001</v>
      </c>
      <c r="N167" s="8">
        <v>0</v>
      </c>
      <c r="O167" s="8">
        <v>1</v>
      </c>
      <c r="P167" s="8">
        <v>1</v>
      </c>
      <c r="Q167" s="15" t="str">
        <f t="shared" si="20"/>
        <v>Weekend</v>
      </c>
      <c r="R167" s="15" t="str">
        <f t="shared" si="21"/>
        <v>Late Night</v>
      </c>
      <c r="S167" s="15" t="str">
        <f t="shared" si="22"/>
        <v>Mild</v>
      </c>
      <c r="T167" s="15" t="str">
        <f t="shared" si="23"/>
        <v>Comfortable</v>
      </c>
      <c r="U167" s="15" t="str">
        <f t="shared" si="24"/>
        <v>Light Rain</v>
      </c>
      <c r="V167" s="15" t="str">
        <f t="shared" si="25"/>
        <v>Off Peak</v>
      </c>
      <c r="W167" s="15" t="str">
        <f t="shared" si="26"/>
        <v>Jan</v>
      </c>
      <c r="X167" s="15" t="str">
        <f t="shared" si="27"/>
        <v>2011-Jan</v>
      </c>
      <c r="Y167" s="15" t="str">
        <f t="shared" si="28"/>
        <v>Low Demand</v>
      </c>
      <c r="Z167" t="str">
        <f t="shared" si="29"/>
        <v>Saturday</v>
      </c>
    </row>
    <row r="168" spans="1:26" x14ac:dyDescent="0.35">
      <c r="A168" s="6">
        <v>167</v>
      </c>
      <c r="B168" s="7">
        <v>40551</v>
      </c>
      <c r="C168" s="6">
        <v>1</v>
      </c>
      <c r="D168" s="6">
        <v>0</v>
      </c>
      <c r="E168" s="6">
        <v>1</v>
      </c>
      <c r="F168" s="6">
        <v>5</v>
      </c>
      <c r="G168" s="6" t="b">
        <v>0</v>
      </c>
      <c r="H168" s="6">
        <v>6</v>
      </c>
      <c r="I168" s="6">
        <v>2</v>
      </c>
      <c r="J168" s="12">
        <v>0.16</v>
      </c>
      <c r="K168" s="6">
        <v>0.16669999999999999</v>
      </c>
      <c r="L168" s="6">
        <v>0.74</v>
      </c>
      <c r="M168" s="6">
        <v>0.16420000000000001</v>
      </c>
      <c r="N168" s="6">
        <v>0</v>
      </c>
      <c r="O168" s="6">
        <v>5</v>
      </c>
      <c r="P168" s="6">
        <v>5</v>
      </c>
      <c r="Q168" s="15" t="str">
        <f t="shared" si="20"/>
        <v>Weekend</v>
      </c>
      <c r="R168" s="15" t="str">
        <f t="shared" si="21"/>
        <v>Late Night</v>
      </c>
      <c r="S168" s="15" t="str">
        <f t="shared" si="22"/>
        <v>Mild</v>
      </c>
      <c r="T168" s="15" t="str">
        <f t="shared" si="23"/>
        <v>Comfortable</v>
      </c>
      <c r="U168" s="15" t="str">
        <f t="shared" si="24"/>
        <v>Mist/Cloudy</v>
      </c>
      <c r="V168" s="15" t="str">
        <f t="shared" si="25"/>
        <v>Off Peak</v>
      </c>
      <c r="W168" s="15" t="str">
        <f t="shared" si="26"/>
        <v>Jan</v>
      </c>
      <c r="X168" s="15" t="str">
        <f t="shared" si="27"/>
        <v>2011-Jan</v>
      </c>
      <c r="Y168" s="15" t="str">
        <f t="shared" si="28"/>
        <v>Low Demand</v>
      </c>
      <c r="Z168" t="str">
        <f t="shared" si="29"/>
        <v>Saturday</v>
      </c>
    </row>
    <row r="169" spans="1:26" x14ac:dyDescent="0.35">
      <c r="A169" s="8">
        <v>168</v>
      </c>
      <c r="B169" s="9">
        <v>40551</v>
      </c>
      <c r="C169" s="8">
        <v>1</v>
      </c>
      <c r="D169" s="8">
        <v>0</v>
      </c>
      <c r="E169" s="8">
        <v>1</v>
      </c>
      <c r="F169" s="8">
        <v>6</v>
      </c>
      <c r="G169" s="8" t="b">
        <v>0</v>
      </c>
      <c r="H169" s="8">
        <v>6</v>
      </c>
      <c r="I169" s="8">
        <v>2</v>
      </c>
      <c r="J169" s="13">
        <v>0.16</v>
      </c>
      <c r="K169" s="8">
        <v>0.16669999999999999</v>
      </c>
      <c r="L169" s="8">
        <v>0.74</v>
      </c>
      <c r="M169" s="8">
        <v>0.16420000000000001</v>
      </c>
      <c r="N169" s="8">
        <v>0</v>
      </c>
      <c r="O169" s="8">
        <v>2</v>
      </c>
      <c r="P169" s="8">
        <v>2</v>
      </c>
      <c r="Q169" s="15" t="str">
        <f t="shared" si="20"/>
        <v>Weekend</v>
      </c>
      <c r="R169" s="15" t="str">
        <f t="shared" si="21"/>
        <v>Morning</v>
      </c>
      <c r="S169" s="15" t="str">
        <f t="shared" si="22"/>
        <v>Mild</v>
      </c>
      <c r="T169" s="15" t="str">
        <f t="shared" si="23"/>
        <v>Comfortable</v>
      </c>
      <c r="U169" s="15" t="str">
        <f t="shared" si="24"/>
        <v>Mist/Cloudy</v>
      </c>
      <c r="V169" s="15" t="str">
        <f t="shared" si="25"/>
        <v>Off Peak</v>
      </c>
      <c r="W169" s="15" t="str">
        <f t="shared" si="26"/>
        <v>Jan</v>
      </c>
      <c r="X169" s="15" t="str">
        <f t="shared" si="27"/>
        <v>2011-Jan</v>
      </c>
      <c r="Y169" s="15" t="str">
        <f t="shared" si="28"/>
        <v>Low Demand</v>
      </c>
      <c r="Z169" t="str">
        <f t="shared" si="29"/>
        <v>Saturday</v>
      </c>
    </row>
    <row r="170" spans="1:26" x14ac:dyDescent="0.35">
      <c r="A170" s="6">
        <v>169</v>
      </c>
      <c r="B170" s="7">
        <v>40551</v>
      </c>
      <c r="C170" s="6">
        <v>1</v>
      </c>
      <c r="D170" s="6">
        <v>0</v>
      </c>
      <c r="E170" s="6">
        <v>1</v>
      </c>
      <c r="F170" s="6">
        <v>7</v>
      </c>
      <c r="G170" s="6" t="b">
        <v>0</v>
      </c>
      <c r="H170" s="6">
        <v>6</v>
      </c>
      <c r="I170" s="6">
        <v>2</v>
      </c>
      <c r="J170" s="12">
        <v>0.16</v>
      </c>
      <c r="K170" s="6">
        <v>0.18179999999999999</v>
      </c>
      <c r="L170" s="6">
        <v>0.74</v>
      </c>
      <c r="M170" s="6">
        <v>0.1045</v>
      </c>
      <c r="N170" s="6">
        <v>1</v>
      </c>
      <c r="O170" s="6">
        <v>8</v>
      </c>
      <c r="P170" s="6">
        <v>9</v>
      </c>
      <c r="Q170" s="15" t="str">
        <f t="shared" si="20"/>
        <v>Weekend</v>
      </c>
      <c r="R170" s="15" t="str">
        <f t="shared" si="21"/>
        <v>Morning</v>
      </c>
      <c r="S170" s="15" t="str">
        <f t="shared" si="22"/>
        <v>Mild</v>
      </c>
      <c r="T170" s="15" t="str">
        <f t="shared" si="23"/>
        <v>Comfortable</v>
      </c>
      <c r="U170" s="15" t="str">
        <f t="shared" si="24"/>
        <v>Mist/Cloudy</v>
      </c>
      <c r="V170" s="15" t="str">
        <f t="shared" si="25"/>
        <v>AM Peak</v>
      </c>
      <c r="W170" s="15" t="str">
        <f t="shared" si="26"/>
        <v>Jan</v>
      </c>
      <c r="X170" s="15" t="str">
        <f t="shared" si="27"/>
        <v>2011-Jan</v>
      </c>
      <c r="Y170" s="15" t="str">
        <f t="shared" si="28"/>
        <v>Low Demand</v>
      </c>
      <c r="Z170" t="str">
        <f t="shared" si="29"/>
        <v>Saturday</v>
      </c>
    </row>
    <row r="171" spans="1:26" x14ac:dyDescent="0.35">
      <c r="A171" s="8">
        <v>170</v>
      </c>
      <c r="B171" s="9">
        <v>40551</v>
      </c>
      <c r="C171" s="8">
        <v>1</v>
      </c>
      <c r="D171" s="8">
        <v>0</v>
      </c>
      <c r="E171" s="8">
        <v>1</v>
      </c>
      <c r="F171" s="8">
        <v>8</v>
      </c>
      <c r="G171" s="8" t="b">
        <v>0</v>
      </c>
      <c r="H171" s="8">
        <v>6</v>
      </c>
      <c r="I171" s="8">
        <v>3</v>
      </c>
      <c r="J171" s="13">
        <v>0.16</v>
      </c>
      <c r="K171" s="8">
        <v>0.18179999999999999</v>
      </c>
      <c r="L171" s="8">
        <v>0.93</v>
      </c>
      <c r="M171" s="8">
        <v>0.1045</v>
      </c>
      <c r="N171" s="8">
        <v>0</v>
      </c>
      <c r="O171" s="8">
        <v>15</v>
      </c>
      <c r="P171" s="8">
        <v>15</v>
      </c>
      <c r="Q171" s="15" t="str">
        <f t="shared" si="20"/>
        <v>Weekend</v>
      </c>
      <c r="R171" s="15" t="str">
        <f t="shared" si="21"/>
        <v>Morning</v>
      </c>
      <c r="S171" s="15" t="str">
        <f t="shared" si="22"/>
        <v>Mild</v>
      </c>
      <c r="T171" s="15" t="str">
        <f t="shared" si="23"/>
        <v>Humid</v>
      </c>
      <c r="U171" s="15" t="str">
        <f t="shared" si="24"/>
        <v>Light Rain</v>
      </c>
      <c r="V171" s="15" t="str">
        <f t="shared" si="25"/>
        <v>AM Peak</v>
      </c>
      <c r="W171" s="15" t="str">
        <f t="shared" si="26"/>
        <v>Jan</v>
      </c>
      <c r="X171" s="15" t="str">
        <f t="shared" si="27"/>
        <v>2011-Jan</v>
      </c>
      <c r="Y171" s="15" t="str">
        <f t="shared" si="28"/>
        <v>Low Demand</v>
      </c>
      <c r="Z171" t="str">
        <f t="shared" si="29"/>
        <v>Saturday</v>
      </c>
    </row>
    <row r="172" spans="1:26" x14ac:dyDescent="0.35">
      <c r="A172" s="6">
        <v>171</v>
      </c>
      <c r="B172" s="7">
        <v>40551</v>
      </c>
      <c r="C172" s="6">
        <v>1</v>
      </c>
      <c r="D172" s="6">
        <v>0</v>
      </c>
      <c r="E172" s="6">
        <v>1</v>
      </c>
      <c r="F172" s="6">
        <v>9</v>
      </c>
      <c r="G172" s="6" t="b">
        <v>0</v>
      </c>
      <c r="H172" s="6">
        <v>6</v>
      </c>
      <c r="I172" s="6">
        <v>3</v>
      </c>
      <c r="J172" s="12">
        <v>0.16</v>
      </c>
      <c r="K172" s="6">
        <v>0.18179999999999999</v>
      </c>
      <c r="L172" s="6">
        <v>0.93</v>
      </c>
      <c r="M172" s="6">
        <v>0.1045</v>
      </c>
      <c r="N172" s="6">
        <v>0</v>
      </c>
      <c r="O172" s="6">
        <v>20</v>
      </c>
      <c r="P172" s="6">
        <v>20</v>
      </c>
      <c r="Q172" s="15" t="str">
        <f t="shared" si="20"/>
        <v>Weekend</v>
      </c>
      <c r="R172" s="15" t="str">
        <f t="shared" si="21"/>
        <v>Morning</v>
      </c>
      <c r="S172" s="15" t="str">
        <f t="shared" si="22"/>
        <v>Mild</v>
      </c>
      <c r="T172" s="15" t="str">
        <f t="shared" si="23"/>
        <v>Humid</v>
      </c>
      <c r="U172" s="15" t="str">
        <f t="shared" si="24"/>
        <v>Light Rain</v>
      </c>
      <c r="V172" s="15" t="str">
        <f t="shared" si="25"/>
        <v>AM Peak</v>
      </c>
      <c r="W172" s="15" t="str">
        <f t="shared" si="26"/>
        <v>Jan</v>
      </c>
      <c r="X172" s="15" t="str">
        <f t="shared" si="27"/>
        <v>2011-Jan</v>
      </c>
      <c r="Y172" s="15" t="str">
        <f t="shared" si="28"/>
        <v>Low Demand</v>
      </c>
      <c r="Z172" t="str">
        <f t="shared" si="29"/>
        <v>Saturday</v>
      </c>
    </row>
    <row r="173" spans="1:26" x14ac:dyDescent="0.35">
      <c r="A173" s="8">
        <v>172</v>
      </c>
      <c r="B173" s="9">
        <v>40551</v>
      </c>
      <c r="C173" s="8">
        <v>1</v>
      </c>
      <c r="D173" s="8">
        <v>0</v>
      </c>
      <c r="E173" s="8">
        <v>1</v>
      </c>
      <c r="F173" s="8">
        <v>10</v>
      </c>
      <c r="G173" s="8" t="b">
        <v>0</v>
      </c>
      <c r="H173" s="8">
        <v>6</v>
      </c>
      <c r="I173" s="8">
        <v>2</v>
      </c>
      <c r="J173" s="13">
        <v>0.18</v>
      </c>
      <c r="K173" s="8">
        <v>0.19700000000000001</v>
      </c>
      <c r="L173" s="8">
        <v>0.8</v>
      </c>
      <c r="M173" s="8">
        <v>0.16420000000000001</v>
      </c>
      <c r="N173" s="8">
        <v>5</v>
      </c>
      <c r="O173" s="8">
        <v>56</v>
      </c>
      <c r="P173" s="8">
        <v>61</v>
      </c>
      <c r="Q173" s="15" t="str">
        <f t="shared" si="20"/>
        <v>Weekend</v>
      </c>
      <c r="R173" s="15" t="str">
        <f t="shared" si="21"/>
        <v>Morning</v>
      </c>
      <c r="S173" s="15" t="str">
        <f t="shared" si="22"/>
        <v>Mild</v>
      </c>
      <c r="T173" s="15" t="str">
        <f t="shared" si="23"/>
        <v>Comfortable</v>
      </c>
      <c r="U173" s="15" t="str">
        <f t="shared" si="24"/>
        <v>Mist/Cloudy</v>
      </c>
      <c r="V173" s="15" t="str">
        <f t="shared" si="25"/>
        <v>Off Peak</v>
      </c>
      <c r="W173" s="15" t="str">
        <f t="shared" si="26"/>
        <v>Jan</v>
      </c>
      <c r="X173" s="15" t="str">
        <f t="shared" si="27"/>
        <v>2011-Jan</v>
      </c>
      <c r="Y173" s="15" t="str">
        <f t="shared" si="28"/>
        <v>High Demand</v>
      </c>
      <c r="Z173" t="str">
        <f t="shared" si="29"/>
        <v>Saturday</v>
      </c>
    </row>
    <row r="174" spans="1:26" x14ac:dyDescent="0.35">
      <c r="A174" s="6">
        <v>173</v>
      </c>
      <c r="B174" s="7">
        <v>40551</v>
      </c>
      <c r="C174" s="6">
        <v>1</v>
      </c>
      <c r="D174" s="6">
        <v>0</v>
      </c>
      <c r="E174" s="6">
        <v>1</v>
      </c>
      <c r="F174" s="6">
        <v>11</v>
      </c>
      <c r="G174" s="6" t="b">
        <v>0</v>
      </c>
      <c r="H174" s="6">
        <v>6</v>
      </c>
      <c r="I174" s="6">
        <v>2</v>
      </c>
      <c r="J174" s="12">
        <v>0.2</v>
      </c>
      <c r="K174" s="6">
        <v>0.18179999999999999</v>
      </c>
      <c r="L174" s="6">
        <v>0.69</v>
      </c>
      <c r="M174" s="6">
        <v>0.3881</v>
      </c>
      <c r="N174" s="6">
        <v>2</v>
      </c>
      <c r="O174" s="6">
        <v>60</v>
      </c>
      <c r="P174" s="6">
        <v>62</v>
      </c>
      <c r="Q174" s="15" t="str">
        <f t="shared" si="20"/>
        <v>Weekend</v>
      </c>
      <c r="R174" s="15" t="str">
        <f t="shared" si="21"/>
        <v>Morning</v>
      </c>
      <c r="S174" s="15" t="str">
        <f t="shared" si="22"/>
        <v>Mild</v>
      </c>
      <c r="T174" s="15" t="str">
        <f t="shared" si="23"/>
        <v>Comfortable</v>
      </c>
      <c r="U174" s="15" t="str">
        <f t="shared" si="24"/>
        <v>Mist/Cloudy</v>
      </c>
      <c r="V174" s="15" t="str">
        <f t="shared" si="25"/>
        <v>Off Peak</v>
      </c>
      <c r="W174" s="15" t="str">
        <f t="shared" si="26"/>
        <v>Jan</v>
      </c>
      <c r="X174" s="15" t="str">
        <f t="shared" si="27"/>
        <v>2011-Jan</v>
      </c>
      <c r="Y174" s="15" t="str">
        <f t="shared" si="28"/>
        <v>High Demand</v>
      </c>
      <c r="Z174" t="str">
        <f t="shared" si="29"/>
        <v>Saturday</v>
      </c>
    </row>
    <row r="175" spans="1:26" x14ac:dyDescent="0.35">
      <c r="A175" s="8">
        <v>174</v>
      </c>
      <c r="B175" s="9">
        <v>40551</v>
      </c>
      <c r="C175" s="8">
        <v>1</v>
      </c>
      <c r="D175" s="8">
        <v>0</v>
      </c>
      <c r="E175" s="8">
        <v>1</v>
      </c>
      <c r="F175" s="8">
        <v>12</v>
      </c>
      <c r="G175" s="8" t="b">
        <v>0</v>
      </c>
      <c r="H175" s="8">
        <v>6</v>
      </c>
      <c r="I175" s="8">
        <v>2</v>
      </c>
      <c r="J175" s="13">
        <v>0.2</v>
      </c>
      <c r="K175" s="8">
        <v>0.18179999999999999</v>
      </c>
      <c r="L175" s="8">
        <v>0.59</v>
      </c>
      <c r="M175" s="8">
        <v>0.35820000000000002</v>
      </c>
      <c r="N175" s="8">
        <v>8</v>
      </c>
      <c r="O175" s="8">
        <v>90</v>
      </c>
      <c r="P175" s="8">
        <v>98</v>
      </c>
      <c r="Q175" s="15" t="str">
        <f t="shared" si="20"/>
        <v>Weekend</v>
      </c>
      <c r="R175" s="15" t="str">
        <f t="shared" si="21"/>
        <v>Afternoon</v>
      </c>
      <c r="S175" s="15" t="str">
        <f t="shared" si="22"/>
        <v>Mild</v>
      </c>
      <c r="T175" s="15" t="str">
        <f t="shared" si="23"/>
        <v>Comfortable</v>
      </c>
      <c r="U175" s="15" t="str">
        <f t="shared" si="24"/>
        <v>Mist/Cloudy</v>
      </c>
      <c r="V175" s="15" t="str">
        <f t="shared" si="25"/>
        <v>Off Peak</v>
      </c>
      <c r="W175" s="15" t="str">
        <f t="shared" si="26"/>
        <v>Jan</v>
      </c>
      <c r="X175" s="15" t="str">
        <f t="shared" si="27"/>
        <v>2011-Jan</v>
      </c>
      <c r="Y175" s="15" t="str">
        <f t="shared" si="28"/>
        <v>High Demand</v>
      </c>
      <c r="Z175" t="str">
        <f t="shared" si="29"/>
        <v>Saturday</v>
      </c>
    </row>
    <row r="176" spans="1:26" x14ac:dyDescent="0.35">
      <c r="A176" s="6">
        <v>175</v>
      </c>
      <c r="B176" s="7">
        <v>40551</v>
      </c>
      <c r="C176" s="6">
        <v>1</v>
      </c>
      <c r="D176" s="6">
        <v>0</v>
      </c>
      <c r="E176" s="6">
        <v>1</v>
      </c>
      <c r="F176" s="6">
        <v>13</v>
      </c>
      <c r="G176" s="6" t="b">
        <v>0</v>
      </c>
      <c r="H176" s="6">
        <v>6</v>
      </c>
      <c r="I176" s="6">
        <v>1</v>
      </c>
      <c r="J176" s="12">
        <v>0.2</v>
      </c>
      <c r="K176" s="6">
        <v>0.18179999999999999</v>
      </c>
      <c r="L176" s="6">
        <v>0.44</v>
      </c>
      <c r="M176" s="6">
        <v>0.32840000000000003</v>
      </c>
      <c r="N176" s="6">
        <v>7</v>
      </c>
      <c r="O176" s="6">
        <v>95</v>
      </c>
      <c r="P176" s="6">
        <v>102</v>
      </c>
      <c r="Q176" s="15" t="str">
        <f t="shared" si="20"/>
        <v>Weekend</v>
      </c>
      <c r="R176" s="15" t="str">
        <f t="shared" si="21"/>
        <v>Afternoon</v>
      </c>
      <c r="S176" s="15" t="str">
        <f t="shared" si="22"/>
        <v>Mild</v>
      </c>
      <c r="T176" s="15" t="str">
        <f t="shared" si="23"/>
        <v>Comfortable</v>
      </c>
      <c r="U176" s="15" t="str">
        <f t="shared" si="24"/>
        <v>Clear</v>
      </c>
      <c r="V176" s="15" t="str">
        <f t="shared" si="25"/>
        <v>Off Peak</v>
      </c>
      <c r="W176" s="15" t="str">
        <f t="shared" si="26"/>
        <v>Jan</v>
      </c>
      <c r="X176" s="15" t="str">
        <f t="shared" si="27"/>
        <v>2011-Jan</v>
      </c>
      <c r="Y176" s="15" t="str">
        <f t="shared" si="28"/>
        <v>High Demand</v>
      </c>
      <c r="Z176" t="str">
        <f t="shared" si="29"/>
        <v>Saturday</v>
      </c>
    </row>
    <row r="177" spans="1:26" x14ac:dyDescent="0.35">
      <c r="A177" s="8">
        <v>176</v>
      </c>
      <c r="B177" s="9">
        <v>40551</v>
      </c>
      <c r="C177" s="8">
        <v>1</v>
      </c>
      <c r="D177" s="8">
        <v>0</v>
      </c>
      <c r="E177" s="8">
        <v>1</v>
      </c>
      <c r="F177" s="8">
        <v>14</v>
      </c>
      <c r="G177" s="8" t="b">
        <v>0</v>
      </c>
      <c r="H177" s="8">
        <v>6</v>
      </c>
      <c r="I177" s="8">
        <v>1</v>
      </c>
      <c r="J177" s="13">
        <v>0.2</v>
      </c>
      <c r="K177" s="8">
        <v>0.16669999999999999</v>
      </c>
      <c r="L177" s="8">
        <v>0.32</v>
      </c>
      <c r="M177" s="8">
        <v>0.49249999999999999</v>
      </c>
      <c r="N177" s="8">
        <v>12</v>
      </c>
      <c r="O177" s="8">
        <v>83</v>
      </c>
      <c r="P177" s="8">
        <v>95</v>
      </c>
      <c r="Q177" s="15" t="str">
        <f t="shared" si="20"/>
        <v>Weekend</v>
      </c>
      <c r="R177" s="15" t="str">
        <f t="shared" si="21"/>
        <v>Afternoon</v>
      </c>
      <c r="S177" s="15" t="str">
        <f t="shared" si="22"/>
        <v>Mild</v>
      </c>
      <c r="T177" s="15" t="str">
        <f t="shared" si="23"/>
        <v>Dry</v>
      </c>
      <c r="U177" s="15" t="str">
        <f t="shared" si="24"/>
        <v>Clear</v>
      </c>
      <c r="V177" s="15" t="str">
        <f t="shared" si="25"/>
        <v>Off Peak</v>
      </c>
      <c r="W177" s="15" t="str">
        <f t="shared" si="26"/>
        <v>Jan</v>
      </c>
      <c r="X177" s="15" t="str">
        <f t="shared" si="27"/>
        <v>2011-Jan</v>
      </c>
      <c r="Y177" s="15" t="str">
        <f t="shared" si="28"/>
        <v>High Demand</v>
      </c>
      <c r="Z177" t="str">
        <f t="shared" si="29"/>
        <v>Saturday</v>
      </c>
    </row>
    <row r="178" spans="1:26" x14ac:dyDescent="0.35">
      <c r="A178" s="6">
        <v>177</v>
      </c>
      <c r="B178" s="7">
        <v>40551</v>
      </c>
      <c r="C178" s="6">
        <v>1</v>
      </c>
      <c r="D178" s="6">
        <v>0</v>
      </c>
      <c r="E178" s="6">
        <v>1</v>
      </c>
      <c r="F178" s="6">
        <v>15</v>
      </c>
      <c r="G178" s="6" t="b">
        <v>0</v>
      </c>
      <c r="H178" s="6">
        <v>6</v>
      </c>
      <c r="I178" s="6">
        <v>1</v>
      </c>
      <c r="J178" s="12">
        <v>0.2</v>
      </c>
      <c r="K178" s="6">
        <v>0.16669999999999999</v>
      </c>
      <c r="L178" s="6">
        <v>0.32</v>
      </c>
      <c r="M178" s="6">
        <v>0.44779999999999998</v>
      </c>
      <c r="N178" s="6">
        <v>5</v>
      </c>
      <c r="O178" s="6">
        <v>69</v>
      </c>
      <c r="P178" s="6">
        <v>74</v>
      </c>
      <c r="Q178" s="15" t="str">
        <f t="shared" si="20"/>
        <v>Weekend</v>
      </c>
      <c r="R178" s="15" t="str">
        <f t="shared" si="21"/>
        <v>Afternoon</v>
      </c>
      <c r="S178" s="15" t="str">
        <f t="shared" si="22"/>
        <v>Mild</v>
      </c>
      <c r="T178" s="15" t="str">
        <f t="shared" si="23"/>
        <v>Dry</v>
      </c>
      <c r="U178" s="15" t="str">
        <f t="shared" si="24"/>
        <v>Clear</v>
      </c>
      <c r="V178" s="15" t="str">
        <f t="shared" si="25"/>
        <v>Off Peak</v>
      </c>
      <c r="W178" s="15" t="str">
        <f t="shared" si="26"/>
        <v>Jan</v>
      </c>
      <c r="X178" s="15" t="str">
        <f t="shared" si="27"/>
        <v>2011-Jan</v>
      </c>
      <c r="Y178" s="15" t="str">
        <f t="shared" si="28"/>
        <v>High Demand</v>
      </c>
      <c r="Z178" t="str">
        <f t="shared" si="29"/>
        <v>Saturday</v>
      </c>
    </row>
    <row r="179" spans="1:26" x14ac:dyDescent="0.35">
      <c r="A179" s="8">
        <v>178</v>
      </c>
      <c r="B179" s="9">
        <v>40551</v>
      </c>
      <c r="C179" s="8">
        <v>1</v>
      </c>
      <c r="D179" s="8">
        <v>0</v>
      </c>
      <c r="E179" s="8">
        <v>1</v>
      </c>
      <c r="F179" s="8">
        <v>16</v>
      </c>
      <c r="G179" s="8" t="b">
        <v>0</v>
      </c>
      <c r="H179" s="8">
        <v>6</v>
      </c>
      <c r="I179" s="8">
        <v>1</v>
      </c>
      <c r="J179" s="13">
        <v>0.18</v>
      </c>
      <c r="K179" s="8">
        <v>0.13639999999999999</v>
      </c>
      <c r="L179" s="8">
        <v>0.28999999999999998</v>
      </c>
      <c r="M179" s="8">
        <v>0.44779999999999998</v>
      </c>
      <c r="N179" s="8">
        <v>8</v>
      </c>
      <c r="O179" s="8">
        <v>68</v>
      </c>
      <c r="P179" s="8">
        <v>76</v>
      </c>
      <c r="Q179" s="15" t="str">
        <f t="shared" si="20"/>
        <v>Weekend</v>
      </c>
      <c r="R179" s="15" t="str">
        <f t="shared" si="21"/>
        <v>Afternoon</v>
      </c>
      <c r="S179" s="15" t="str">
        <f t="shared" si="22"/>
        <v>Mild</v>
      </c>
      <c r="T179" s="15" t="str">
        <f t="shared" si="23"/>
        <v>Dry</v>
      </c>
      <c r="U179" s="15" t="str">
        <f t="shared" si="24"/>
        <v>Clear</v>
      </c>
      <c r="V179" s="15" t="str">
        <f t="shared" si="25"/>
        <v>Off Peak</v>
      </c>
      <c r="W179" s="15" t="str">
        <f t="shared" si="26"/>
        <v>Jan</v>
      </c>
      <c r="X179" s="15" t="str">
        <f t="shared" si="27"/>
        <v>2011-Jan</v>
      </c>
      <c r="Y179" s="15" t="str">
        <f t="shared" si="28"/>
        <v>High Demand</v>
      </c>
      <c r="Z179" t="str">
        <f t="shared" si="29"/>
        <v>Saturday</v>
      </c>
    </row>
    <row r="180" spans="1:26" x14ac:dyDescent="0.35">
      <c r="A180" s="6">
        <v>179</v>
      </c>
      <c r="B180" s="7">
        <v>40551</v>
      </c>
      <c r="C180" s="6">
        <v>1</v>
      </c>
      <c r="D180" s="6">
        <v>0</v>
      </c>
      <c r="E180" s="6">
        <v>1</v>
      </c>
      <c r="F180" s="6">
        <v>17</v>
      </c>
      <c r="G180" s="6" t="b">
        <v>0</v>
      </c>
      <c r="H180" s="6">
        <v>6</v>
      </c>
      <c r="I180" s="6">
        <v>1</v>
      </c>
      <c r="J180" s="12">
        <v>0.16</v>
      </c>
      <c r="K180" s="6">
        <v>0.1212</v>
      </c>
      <c r="L180" s="6">
        <v>0.37</v>
      </c>
      <c r="M180" s="6">
        <v>0.55220000000000002</v>
      </c>
      <c r="N180" s="6">
        <v>5</v>
      </c>
      <c r="O180" s="6">
        <v>64</v>
      </c>
      <c r="P180" s="6">
        <v>69</v>
      </c>
      <c r="Q180" s="15" t="str">
        <f t="shared" si="20"/>
        <v>Weekend</v>
      </c>
      <c r="R180" s="15" t="str">
        <f t="shared" si="21"/>
        <v>Night</v>
      </c>
      <c r="S180" s="15" t="str">
        <f t="shared" si="22"/>
        <v>Mild</v>
      </c>
      <c r="T180" s="15" t="str">
        <f t="shared" si="23"/>
        <v>Comfortable</v>
      </c>
      <c r="U180" s="15" t="str">
        <f t="shared" si="24"/>
        <v>Clear</v>
      </c>
      <c r="V180" s="15" t="str">
        <f t="shared" si="25"/>
        <v>PM Peak</v>
      </c>
      <c r="W180" s="15" t="str">
        <f t="shared" si="26"/>
        <v>Jan</v>
      </c>
      <c r="X180" s="15" t="str">
        <f t="shared" si="27"/>
        <v>2011-Jan</v>
      </c>
      <c r="Y180" s="15" t="str">
        <f t="shared" si="28"/>
        <v>High Demand</v>
      </c>
      <c r="Z180" t="str">
        <f t="shared" si="29"/>
        <v>Saturday</v>
      </c>
    </row>
    <row r="181" spans="1:26" x14ac:dyDescent="0.35">
      <c r="A181" s="8">
        <v>180</v>
      </c>
      <c r="B181" s="9">
        <v>40551</v>
      </c>
      <c r="C181" s="8">
        <v>1</v>
      </c>
      <c r="D181" s="8">
        <v>0</v>
      </c>
      <c r="E181" s="8">
        <v>1</v>
      </c>
      <c r="F181" s="8">
        <v>18</v>
      </c>
      <c r="G181" s="8" t="b">
        <v>0</v>
      </c>
      <c r="H181" s="8">
        <v>6</v>
      </c>
      <c r="I181" s="8">
        <v>1</v>
      </c>
      <c r="J181" s="13">
        <v>0.14000000000000001</v>
      </c>
      <c r="K181" s="8">
        <v>0.1212</v>
      </c>
      <c r="L181" s="8">
        <v>0.39</v>
      </c>
      <c r="M181" s="8">
        <v>0.29849999999999999</v>
      </c>
      <c r="N181" s="8">
        <v>3</v>
      </c>
      <c r="O181" s="8">
        <v>52</v>
      </c>
      <c r="P181" s="8">
        <v>55</v>
      </c>
      <c r="Q181" s="15" t="str">
        <f t="shared" si="20"/>
        <v>Weekend</v>
      </c>
      <c r="R181" s="15" t="str">
        <f t="shared" si="21"/>
        <v>Night</v>
      </c>
      <c r="S181" s="15" t="str">
        <f t="shared" si="22"/>
        <v>Mild</v>
      </c>
      <c r="T181" s="15" t="str">
        <f t="shared" si="23"/>
        <v>Comfortable</v>
      </c>
      <c r="U181" s="15" t="str">
        <f t="shared" si="24"/>
        <v>Clear</v>
      </c>
      <c r="V181" s="15" t="str">
        <f t="shared" si="25"/>
        <v>PM Peak</v>
      </c>
      <c r="W181" s="15" t="str">
        <f t="shared" si="26"/>
        <v>Jan</v>
      </c>
      <c r="X181" s="15" t="str">
        <f t="shared" si="27"/>
        <v>2011-Jan</v>
      </c>
      <c r="Y181" s="15" t="str">
        <f t="shared" si="28"/>
        <v>Low Demand</v>
      </c>
      <c r="Z181" t="str">
        <f t="shared" si="29"/>
        <v>Saturday</v>
      </c>
    </row>
    <row r="182" spans="1:26" x14ac:dyDescent="0.35">
      <c r="A182" s="6">
        <v>181</v>
      </c>
      <c r="B182" s="7">
        <v>40551</v>
      </c>
      <c r="C182" s="6">
        <v>1</v>
      </c>
      <c r="D182" s="6">
        <v>0</v>
      </c>
      <c r="E182" s="6">
        <v>1</v>
      </c>
      <c r="F182" s="6">
        <v>19</v>
      </c>
      <c r="G182" s="6" t="b">
        <v>0</v>
      </c>
      <c r="H182" s="6">
        <v>6</v>
      </c>
      <c r="I182" s="6">
        <v>1</v>
      </c>
      <c r="J182" s="12">
        <v>0.14000000000000001</v>
      </c>
      <c r="K182" s="6">
        <v>0.1212</v>
      </c>
      <c r="L182" s="6">
        <v>0.36</v>
      </c>
      <c r="M182" s="6">
        <v>0.25369999999999998</v>
      </c>
      <c r="N182" s="6">
        <v>4</v>
      </c>
      <c r="O182" s="6">
        <v>26</v>
      </c>
      <c r="P182" s="6">
        <v>30</v>
      </c>
      <c r="Q182" s="15" t="str">
        <f t="shared" si="20"/>
        <v>Weekend</v>
      </c>
      <c r="R182" s="15" t="str">
        <f t="shared" si="21"/>
        <v>Night</v>
      </c>
      <c r="S182" s="15" t="str">
        <f t="shared" si="22"/>
        <v>Mild</v>
      </c>
      <c r="T182" s="15" t="str">
        <f t="shared" si="23"/>
        <v>Comfortable</v>
      </c>
      <c r="U182" s="15" t="str">
        <f t="shared" si="24"/>
        <v>Clear</v>
      </c>
      <c r="V182" s="15" t="str">
        <f t="shared" si="25"/>
        <v>PM Peak</v>
      </c>
      <c r="W182" s="15" t="str">
        <f t="shared" si="26"/>
        <v>Jan</v>
      </c>
      <c r="X182" s="15" t="str">
        <f t="shared" si="27"/>
        <v>2011-Jan</v>
      </c>
      <c r="Y182" s="15" t="str">
        <f t="shared" si="28"/>
        <v>Low Demand</v>
      </c>
      <c r="Z182" t="str">
        <f t="shared" si="29"/>
        <v>Saturday</v>
      </c>
    </row>
    <row r="183" spans="1:26" x14ac:dyDescent="0.35">
      <c r="A183" s="8">
        <v>182</v>
      </c>
      <c r="B183" s="9">
        <v>40551</v>
      </c>
      <c r="C183" s="8">
        <v>1</v>
      </c>
      <c r="D183" s="8">
        <v>0</v>
      </c>
      <c r="E183" s="8">
        <v>1</v>
      </c>
      <c r="F183" s="8">
        <v>20</v>
      </c>
      <c r="G183" s="8" t="b">
        <v>0</v>
      </c>
      <c r="H183" s="8">
        <v>6</v>
      </c>
      <c r="I183" s="8">
        <v>1</v>
      </c>
      <c r="J183" s="13">
        <v>0.12</v>
      </c>
      <c r="K183" s="8">
        <v>0.1212</v>
      </c>
      <c r="L183" s="8">
        <v>0.36</v>
      </c>
      <c r="M183" s="8">
        <v>0.25369999999999998</v>
      </c>
      <c r="N183" s="8">
        <v>0</v>
      </c>
      <c r="O183" s="8">
        <v>28</v>
      </c>
      <c r="P183" s="8">
        <v>28</v>
      </c>
      <c r="Q183" s="15" t="str">
        <f t="shared" si="20"/>
        <v>Weekend</v>
      </c>
      <c r="R183" s="15" t="str">
        <f t="shared" si="21"/>
        <v>Night</v>
      </c>
      <c r="S183" s="15" t="str">
        <f t="shared" si="22"/>
        <v>Mild</v>
      </c>
      <c r="T183" s="15" t="str">
        <f t="shared" si="23"/>
        <v>Comfortable</v>
      </c>
      <c r="U183" s="15" t="str">
        <f t="shared" si="24"/>
        <v>Clear</v>
      </c>
      <c r="V183" s="15" t="str">
        <f t="shared" si="25"/>
        <v>Off Peak</v>
      </c>
      <c r="W183" s="15" t="str">
        <f t="shared" si="26"/>
        <v>Jan</v>
      </c>
      <c r="X183" s="15" t="str">
        <f t="shared" si="27"/>
        <v>2011-Jan</v>
      </c>
      <c r="Y183" s="15" t="str">
        <f t="shared" si="28"/>
        <v>Low Demand</v>
      </c>
      <c r="Z183" t="str">
        <f t="shared" si="29"/>
        <v>Saturday</v>
      </c>
    </row>
    <row r="184" spans="1:26" x14ac:dyDescent="0.35">
      <c r="A184" s="6">
        <v>183</v>
      </c>
      <c r="B184" s="7">
        <v>40551</v>
      </c>
      <c r="C184" s="6">
        <v>1</v>
      </c>
      <c r="D184" s="6">
        <v>0</v>
      </c>
      <c r="E184" s="6">
        <v>1</v>
      </c>
      <c r="F184" s="6">
        <v>21</v>
      </c>
      <c r="G184" s="6" t="b">
        <v>0</v>
      </c>
      <c r="H184" s="6">
        <v>6</v>
      </c>
      <c r="I184" s="6">
        <v>1</v>
      </c>
      <c r="J184" s="12">
        <v>0.12</v>
      </c>
      <c r="K184" s="6">
        <v>0.1061</v>
      </c>
      <c r="L184" s="6">
        <v>0.39</v>
      </c>
      <c r="M184" s="6">
        <v>0.35820000000000002</v>
      </c>
      <c r="N184" s="6">
        <v>2</v>
      </c>
      <c r="O184" s="6">
        <v>35</v>
      </c>
      <c r="P184" s="6">
        <v>37</v>
      </c>
      <c r="Q184" s="15" t="str">
        <f t="shared" si="20"/>
        <v>Weekend</v>
      </c>
      <c r="R184" s="15" t="str">
        <f t="shared" si="21"/>
        <v>Night</v>
      </c>
      <c r="S184" s="15" t="str">
        <f t="shared" si="22"/>
        <v>Mild</v>
      </c>
      <c r="T184" s="15" t="str">
        <f t="shared" si="23"/>
        <v>Comfortable</v>
      </c>
      <c r="U184" s="15" t="str">
        <f t="shared" si="24"/>
        <v>Clear</v>
      </c>
      <c r="V184" s="15" t="str">
        <f t="shared" si="25"/>
        <v>Off Peak</v>
      </c>
      <c r="W184" s="15" t="str">
        <f t="shared" si="26"/>
        <v>Jan</v>
      </c>
      <c r="X184" s="15" t="str">
        <f t="shared" si="27"/>
        <v>2011-Jan</v>
      </c>
      <c r="Y184" s="15" t="str">
        <f t="shared" si="28"/>
        <v>Low Demand</v>
      </c>
      <c r="Z184" t="str">
        <f t="shared" si="29"/>
        <v>Saturday</v>
      </c>
    </row>
    <row r="185" spans="1:26" x14ac:dyDescent="0.35">
      <c r="A185" s="8">
        <v>184</v>
      </c>
      <c r="B185" s="9">
        <v>40551</v>
      </c>
      <c r="C185" s="8">
        <v>1</v>
      </c>
      <c r="D185" s="8">
        <v>0</v>
      </c>
      <c r="E185" s="8">
        <v>1</v>
      </c>
      <c r="F185" s="8">
        <v>22</v>
      </c>
      <c r="G185" s="8" t="b">
        <v>0</v>
      </c>
      <c r="H185" s="8">
        <v>6</v>
      </c>
      <c r="I185" s="8">
        <v>1</v>
      </c>
      <c r="J185" s="13">
        <v>0.12</v>
      </c>
      <c r="K185" s="8">
        <v>0.1061</v>
      </c>
      <c r="L185" s="8">
        <v>0.36</v>
      </c>
      <c r="M185" s="8">
        <v>0.3881</v>
      </c>
      <c r="N185" s="8">
        <v>1</v>
      </c>
      <c r="O185" s="8">
        <v>33</v>
      </c>
      <c r="P185" s="8">
        <v>34</v>
      </c>
      <c r="Q185" s="15" t="str">
        <f t="shared" si="20"/>
        <v>Weekend</v>
      </c>
      <c r="R185" s="15" t="str">
        <f t="shared" si="21"/>
        <v>Night</v>
      </c>
      <c r="S185" s="15" t="str">
        <f t="shared" si="22"/>
        <v>Mild</v>
      </c>
      <c r="T185" s="15" t="str">
        <f t="shared" si="23"/>
        <v>Comfortable</v>
      </c>
      <c r="U185" s="15" t="str">
        <f t="shared" si="24"/>
        <v>Clear</v>
      </c>
      <c r="V185" s="15" t="str">
        <f t="shared" si="25"/>
        <v>Off Peak</v>
      </c>
      <c r="W185" s="15" t="str">
        <f t="shared" si="26"/>
        <v>Jan</v>
      </c>
      <c r="X185" s="15" t="str">
        <f t="shared" si="27"/>
        <v>2011-Jan</v>
      </c>
      <c r="Y185" s="15" t="str">
        <f t="shared" si="28"/>
        <v>Low Demand</v>
      </c>
      <c r="Z185" t="str">
        <f t="shared" si="29"/>
        <v>Saturday</v>
      </c>
    </row>
    <row r="186" spans="1:26" x14ac:dyDescent="0.35">
      <c r="A186" s="6">
        <v>185</v>
      </c>
      <c r="B186" s="7">
        <v>40551</v>
      </c>
      <c r="C186" s="6">
        <v>1</v>
      </c>
      <c r="D186" s="6">
        <v>0</v>
      </c>
      <c r="E186" s="6">
        <v>1</v>
      </c>
      <c r="F186" s="6">
        <v>23</v>
      </c>
      <c r="G186" s="6" t="b">
        <v>0</v>
      </c>
      <c r="H186" s="6">
        <v>6</v>
      </c>
      <c r="I186" s="6">
        <v>1</v>
      </c>
      <c r="J186" s="12">
        <v>0.1</v>
      </c>
      <c r="K186" s="6">
        <v>6.0600000000000001E-2</v>
      </c>
      <c r="L186" s="6">
        <v>0.39</v>
      </c>
      <c r="M186" s="6">
        <v>0.44779999999999998</v>
      </c>
      <c r="N186" s="6">
        <v>0</v>
      </c>
      <c r="O186" s="6">
        <v>22</v>
      </c>
      <c r="P186" s="6">
        <v>22</v>
      </c>
      <c r="Q186" s="15" t="str">
        <f t="shared" si="20"/>
        <v>Weekend</v>
      </c>
      <c r="R186" s="15" t="str">
        <f t="shared" si="21"/>
        <v>Night</v>
      </c>
      <c r="S186" s="15" t="str">
        <f t="shared" si="22"/>
        <v>Cold</v>
      </c>
      <c r="T186" s="15" t="str">
        <f t="shared" si="23"/>
        <v>Comfortable</v>
      </c>
      <c r="U186" s="15" t="str">
        <f t="shared" si="24"/>
        <v>Clear</v>
      </c>
      <c r="V186" s="15" t="str">
        <f t="shared" si="25"/>
        <v>Off Peak</v>
      </c>
      <c r="W186" s="15" t="str">
        <f t="shared" si="26"/>
        <v>Jan</v>
      </c>
      <c r="X186" s="15" t="str">
        <f t="shared" si="27"/>
        <v>2011-Jan</v>
      </c>
      <c r="Y186" s="15" t="str">
        <f t="shared" si="28"/>
        <v>Low Demand</v>
      </c>
      <c r="Z186" t="str">
        <f t="shared" si="29"/>
        <v>Saturday</v>
      </c>
    </row>
    <row r="187" spans="1:26" x14ac:dyDescent="0.35">
      <c r="A187" s="8">
        <v>186</v>
      </c>
      <c r="B187" s="9">
        <v>40552</v>
      </c>
      <c r="C187" s="8">
        <v>1</v>
      </c>
      <c r="D187" s="8">
        <v>0</v>
      </c>
      <c r="E187" s="8">
        <v>1</v>
      </c>
      <c r="F187" s="8">
        <v>0</v>
      </c>
      <c r="G187" s="8" t="b">
        <v>0</v>
      </c>
      <c r="H187" s="8">
        <v>0</v>
      </c>
      <c r="I187" s="8">
        <v>1</v>
      </c>
      <c r="J187" s="13">
        <v>0.1</v>
      </c>
      <c r="K187" s="8">
        <v>7.5800000000000006E-2</v>
      </c>
      <c r="L187" s="8">
        <v>0.42</v>
      </c>
      <c r="M187" s="8">
        <v>0.3881</v>
      </c>
      <c r="N187" s="8">
        <v>1</v>
      </c>
      <c r="O187" s="8">
        <v>24</v>
      </c>
      <c r="P187" s="8">
        <v>25</v>
      </c>
      <c r="Q187" s="15" t="str">
        <f t="shared" si="20"/>
        <v>Weekend</v>
      </c>
      <c r="R187" s="15" t="str">
        <f t="shared" si="21"/>
        <v>Late Night</v>
      </c>
      <c r="S187" s="15" t="str">
        <f t="shared" si="22"/>
        <v>Cold</v>
      </c>
      <c r="T187" s="15" t="str">
        <f t="shared" si="23"/>
        <v>Comfortable</v>
      </c>
      <c r="U187" s="15" t="str">
        <f t="shared" si="24"/>
        <v>Clear</v>
      </c>
      <c r="V187" s="15" t="str">
        <f t="shared" si="25"/>
        <v>Off Peak</v>
      </c>
      <c r="W187" s="15" t="str">
        <f t="shared" si="26"/>
        <v>Jan</v>
      </c>
      <c r="X187" s="15" t="str">
        <f t="shared" si="27"/>
        <v>2011-Jan</v>
      </c>
      <c r="Y187" s="15" t="str">
        <f t="shared" si="28"/>
        <v>Low Demand</v>
      </c>
      <c r="Z187" t="str">
        <f t="shared" si="29"/>
        <v>Sunday</v>
      </c>
    </row>
    <row r="188" spans="1:26" x14ac:dyDescent="0.35">
      <c r="A188" s="6">
        <v>187</v>
      </c>
      <c r="B188" s="7">
        <v>40552</v>
      </c>
      <c r="C188" s="6">
        <v>1</v>
      </c>
      <c r="D188" s="6">
        <v>0</v>
      </c>
      <c r="E188" s="6">
        <v>1</v>
      </c>
      <c r="F188" s="6">
        <v>1</v>
      </c>
      <c r="G188" s="6" t="b">
        <v>0</v>
      </c>
      <c r="H188" s="6">
        <v>0</v>
      </c>
      <c r="I188" s="6">
        <v>1</v>
      </c>
      <c r="J188" s="12">
        <v>0.1</v>
      </c>
      <c r="K188" s="6">
        <v>6.0600000000000001E-2</v>
      </c>
      <c r="L188" s="6">
        <v>0.42</v>
      </c>
      <c r="M188" s="6">
        <v>0.4627</v>
      </c>
      <c r="N188" s="6">
        <v>0</v>
      </c>
      <c r="O188" s="6">
        <v>12</v>
      </c>
      <c r="P188" s="6">
        <v>12</v>
      </c>
      <c r="Q188" s="15" t="str">
        <f t="shared" si="20"/>
        <v>Weekend</v>
      </c>
      <c r="R188" s="15" t="str">
        <f t="shared" si="21"/>
        <v>Late Night</v>
      </c>
      <c r="S188" s="15" t="str">
        <f t="shared" si="22"/>
        <v>Cold</v>
      </c>
      <c r="T188" s="15" t="str">
        <f t="shared" si="23"/>
        <v>Comfortable</v>
      </c>
      <c r="U188" s="15" t="str">
        <f t="shared" si="24"/>
        <v>Clear</v>
      </c>
      <c r="V188" s="15" t="str">
        <f t="shared" si="25"/>
        <v>Off Peak</v>
      </c>
      <c r="W188" s="15" t="str">
        <f t="shared" si="26"/>
        <v>Jan</v>
      </c>
      <c r="X188" s="15" t="str">
        <f t="shared" si="27"/>
        <v>2011-Jan</v>
      </c>
      <c r="Y188" s="15" t="str">
        <f t="shared" si="28"/>
        <v>Low Demand</v>
      </c>
      <c r="Z188" t="str">
        <f t="shared" si="29"/>
        <v>Sunday</v>
      </c>
    </row>
    <row r="189" spans="1:26" x14ac:dyDescent="0.35">
      <c r="A189" s="8">
        <v>188</v>
      </c>
      <c r="B189" s="9">
        <v>40552</v>
      </c>
      <c r="C189" s="8">
        <v>1</v>
      </c>
      <c r="D189" s="8">
        <v>0</v>
      </c>
      <c r="E189" s="8">
        <v>1</v>
      </c>
      <c r="F189" s="8">
        <v>2</v>
      </c>
      <c r="G189" s="8" t="b">
        <v>0</v>
      </c>
      <c r="H189" s="8">
        <v>0</v>
      </c>
      <c r="I189" s="8">
        <v>1</v>
      </c>
      <c r="J189" s="13">
        <v>0.1</v>
      </c>
      <c r="K189" s="8">
        <v>6.0600000000000001E-2</v>
      </c>
      <c r="L189" s="8">
        <v>0.46</v>
      </c>
      <c r="M189" s="8">
        <v>0.4627</v>
      </c>
      <c r="N189" s="8">
        <v>0</v>
      </c>
      <c r="O189" s="8">
        <v>11</v>
      </c>
      <c r="P189" s="8">
        <v>11</v>
      </c>
      <c r="Q189" s="15" t="str">
        <f t="shared" si="20"/>
        <v>Weekend</v>
      </c>
      <c r="R189" s="15" t="str">
        <f t="shared" si="21"/>
        <v>Late Night</v>
      </c>
      <c r="S189" s="15" t="str">
        <f t="shared" si="22"/>
        <v>Cold</v>
      </c>
      <c r="T189" s="15" t="str">
        <f t="shared" si="23"/>
        <v>Comfortable</v>
      </c>
      <c r="U189" s="15" t="str">
        <f t="shared" si="24"/>
        <v>Clear</v>
      </c>
      <c r="V189" s="15" t="str">
        <f t="shared" si="25"/>
        <v>Off Peak</v>
      </c>
      <c r="W189" s="15" t="str">
        <f t="shared" si="26"/>
        <v>Jan</v>
      </c>
      <c r="X189" s="15" t="str">
        <f t="shared" si="27"/>
        <v>2011-Jan</v>
      </c>
      <c r="Y189" s="15" t="str">
        <f t="shared" si="28"/>
        <v>Low Demand</v>
      </c>
      <c r="Z189" t="str">
        <f t="shared" si="29"/>
        <v>Sunday</v>
      </c>
    </row>
    <row r="190" spans="1:26" x14ac:dyDescent="0.35">
      <c r="A190" s="6">
        <v>189</v>
      </c>
      <c r="B190" s="7">
        <v>40552</v>
      </c>
      <c r="C190" s="6">
        <v>1</v>
      </c>
      <c r="D190" s="6">
        <v>0</v>
      </c>
      <c r="E190" s="6">
        <v>1</v>
      </c>
      <c r="F190" s="6">
        <v>3</v>
      </c>
      <c r="G190" s="6" t="b">
        <v>0</v>
      </c>
      <c r="H190" s="6">
        <v>0</v>
      </c>
      <c r="I190" s="6">
        <v>1</v>
      </c>
      <c r="J190" s="12">
        <v>0.1</v>
      </c>
      <c r="K190" s="6">
        <v>7.5800000000000006E-2</v>
      </c>
      <c r="L190" s="6">
        <v>0.46</v>
      </c>
      <c r="M190" s="6">
        <v>0.41789999999999999</v>
      </c>
      <c r="N190" s="6">
        <v>0</v>
      </c>
      <c r="O190" s="6">
        <v>4</v>
      </c>
      <c r="P190" s="6">
        <v>4</v>
      </c>
      <c r="Q190" s="15" t="str">
        <f t="shared" si="20"/>
        <v>Weekend</v>
      </c>
      <c r="R190" s="15" t="str">
        <f t="shared" si="21"/>
        <v>Late Night</v>
      </c>
      <c r="S190" s="15" t="str">
        <f t="shared" si="22"/>
        <v>Cold</v>
      </c>
      <c r="T190" s="15" t="str">
        <f t="shared" si="23"/>
        <v>Comfortable</v>
      </c>
      <c r="U190" s="15" t="str">
        <f t="shared" si="24"/>
        <v>Clear</v>
      </c>
      <c r="V190" s="15" t="str">
        <f t="shared" si="25"/>
        <v>Off Peak</v>
      </c>
      <c r="W190" s="15" t="str">
        <f t="shared" si="26"/>
        <v>Jan</v>
      </c>
      <c r="X190" s="15" t="str">
        <f t="shared" si="27"/>
        <v>2011-Jan</v>
      </c>
      <c r="Y190" s="15" t="str">
        <f t="shared" si="28"/>
        <v>Low Demand</v>
      </c>
      <c r="Z190" t="str">
        <f t="shared" si="29"/>
        <v>Sunday</v>
      </c>
    </row>
    <row r="191" spans="1:26" x14ac:dyDescent="0.35">
      <c r="A191" s="8">
        <v>190</v>
      </c>
      <c r="B191" s="9">
        <v>40552</v>
      </c>
      <c r="C191" s="8">
        <v>1</v>
      </c>
      <c r="D191" s="8">
        <v>0</v>
      </c>
      <c r="E191" s="8">
        <v>1</v>
      </c>
      <c r="F191" s="8">
        <v>4</v>
      </c>
      <c r="G191" s="8" t="b">
        <v>0</v>
      </c>
      <c r="H191" s="8">
        <v>0</v>
      </c>
      <c r="I191" s="8">
        <v>1</v>
      </c>
      <c r="J191" s="13">
        <v>0.08</v>
      </c>
      <c r="K191" s="8">
        <v>9.0899999999999995E-2</v>
      </c>
      <c r="L191" s="8">
        <v>0.53</v>
      </c>
      <c r="M191" s="8">
        <v>0.19400000000000001</v>
      </c>
      <c r="N191" s="8">
        <v>0</v>
      </c>
      <c r="O191" s="8">
        <v>1</v>
      </c>
      <c r="P191" s="8">
        <v>1</v>
      </c>
      <c r="Q191" s="15" t="str">
        <f t="shared" si="20"/>
        <v>Weekend</v>
      </c>
      <c r="R191" s="15" t="str">
        <f t="shared" si="21"/>
        <v>Late Night</v>
      </c>
      <c r="S191" s="15" t="str">
        <f t="shared" si="22"/>
        <v>Cold</v>
      </c>
      <c r="T191" s="15" t="str">
        <f t="shared" si="23"/>
        <v>Comfortable</v>
      </c>
      <c r="U191" s="15" t="str">
        <f t="shared" si="24"/>
        <v>Clear</v>
      </c>
      <c r="V191" s="15" t="str">
        <f t="shared" si="25"/>
        <v>Off Peak</v>
      </c>
      <c r="W191" s="15" t="str">
        <f t="shared" si="26"/>
        <v>Jan</v>
      </c>
      <c r="X191" s="15" t="str">
        <f t="shared" si="27"/>
        <v>2011-Jan</v>
      </c>
      <c r="Y191" s="15" t="str">
        <f t="shared" si="28"/>
        <v>Low Demand</v>
      </c>
      <c r="Z191" t="str">
        <f t="shared" si="29"/>
        <v>Sunday</v>
      </c>
    </row>
    <row r="192" spans="1:26" x14ac:dyDescent="0.35">
      <c r="A192" s="6">
        <v>191</v>
      </c>
      <c r="B192" s="7">
        <v>40552</v>
      </c>
      <c r="C192" s="6">
        <v>1</v>
      </c>
      <c r="D192" s="6">
        <v>0</v>
      </c>
      <c r="E192" s="6">
        <v>1</v>
      </c>
      <c r="F192" s="6">
        <v>5</v>
      </c>
      <c r="G192" s="6" t="b">
        <v>0</v>
      </c>
      <c r="H192" s="6">
        <v>0</v>
      </c>
      <c r="I192" s="6">
        <v>1</v>
      </c>
      <c r="J192" s="12">
        <v>0.08</v>
      </c>
      <c r="K192" s="6">
        <v>9.0899999999999995E-2</v>
      </c>
      <c r="L192" s="6">
        <v>0.53</v>
      </c>
      <c r="M192" s="6">
        <v>0.19400000000000001</v>
      </c>
      <c r="N192" s="6">
        <v>0</v>
      </c>
      <c r="O192" s="6">
        <v>1</v>
      </c>
      <c r="P192" s="6">
        <v>1</v>
      </c>
      <c r="Q192" s="15" t="str">
        <f t="shared" si="20"/>
        <v>Weekend</v>
      </c>
      <c r="R192" s="15" t="str">
        <f t="shared" si="21"/>
        <v>Late Night</v>
      </c>
      <c r="S192" s="15" t="str">
        <f t="shared" si="22"/>
        <v>Cold</v>
      </c>
      <c r="T192" s="15" t="str">
        <f t="shared" si="23"/>
        <v>Comfortable</v>
      </c>
      <c r="U192" s="15" t="str">
        <f t="shared" si="24"/>
        <v>Clear</v>
      </c>
      <c r="V192" s="15" t="str">
        <f t="shared" si="25"/>
        <v>Off Peak</v>
      </c>
      <c r="W192" s="15" t="str">
        <f t="shared" si="26"/>
        <v>Jan</v>
      </c>
      <c r="X192" s="15" t="str">
        <f t="shared" si="27"/>
        <v>2011-Jan</v>
      </c>
      <c r="Y192" s="15" t="str">
        <f t="shared" si="28"/>
        <v>Low Demand</v>
      </c>
      <c r="Z192" t="str">
        <f t="shared" si="29"/>
        <v>Sunday</v>
      </c>
    </row>
    <row r="193" spans="1:26" x14ac:dyDescent="0.35">
      <c r="A193" s="8">
        <v>192</v>
      </c>
      <c r="B193" s="9">
        <v>40552</v>
      </c>
      <c r="C193" s="8">
        <v>1</v>
      </c>
      <c r="D193" s="8">
        <v>0</v>
      </c>
      <c r="E193" s="8">
        <v>1</v>
      </c>
      <c r="F193" s="8">
        <v>6</v>
      </c>
      <c r="G193" s="8" t="b">
        <v>0</v>
      </c>
      <c r="H193" s="8">
        <v>0</v>
      </c>
      <c r="I193" s="8">
        <v>1</v>
      </c>
      <c r="J193" s="13">
        <v>0.1</v>
      </c>
      <c r="K193" s="8">
        <v>9.0899999999999995E-2</v>
      </c>
      <c r="L193" s="8">
        <v>0.49</v>
      </c>
      <c r="M193" s="8">
        <v>0.28360000000000002</v>
      </c>
      <c r="N193" s="8">
        <v>0</v>
      </c>
      <c r="O193" s="8">
        <v>1</v>
      </c>
      <c r="P193" s="8">
        <v>1</v>
      </c>
      <c r="Q193" s="15" t="str">
        <f t="shared" si="20"/>
        <v>Weekend</v>
      </c>
      <c r="R193" s="15" t="str">
        <f t="shared" si="21"/>
        <v>Morning</v>
      </c>
      <c r="S193" s="15" t="str">
        <f t="shared" si="22"/>
        <v>Cold</v>
      </c>
      <c r="T193" s="15" t="str">
        <f t="shared" si="23"/>
        <v>Comfortable</v>
      </c>
      <c r="U193" s="15" t="str">
        <f t="shared" si="24"/>
        <v>Clear</v>
      </c>
      <c r="V193" s="15" t="str">
        <f t="shared" si="25"/>
        <v>Off Peak</v>
      </c>
      <c r="W193" s="15" t="str">
        <f t="shared" si="26"/>
        <v>Jan</v>
      </c>
      <c r="X193" s="15" t="str">
        <f t="shared" si="27"/>
        <v>2011-Jan</v>
      </c>
      <c r="Y193" s="15" t="str">
        <f t="shared" si="28"/>
        <v>Low Demand</v>
      </c>
      <c r="Z193" t="str">
        <f t="shared" si="29"/>
        <v>Sunday</v>
      </c>
    </row>
    <row r="194" spans="1:26" x14ac:dyDescent="0.35">
      <c r="A194" s="6">
        <v>193</v>
      </c>
      <c r="B194" s="7">
        <v>40552</v>
      </c>
      <c r="C194" s="6">
        <v>1</v>
      </c>
      <c r="D194" s="6">
        <v>0</v>
      </c>
      <c r="E194" s="6">
        <v>1</v>
      </c>
      <c r="F194" s="6">
        <v>7</v>
      </c>
      <c r="G194" s="6" t="b">
        <v>0</v>
      </c>
      <c r="H194" s="6">
        <v>0</v>
      </c>
      <c r="I194" s="6">
        <v>1</v>
      </c>
      <c r="J194" s="12">
        <v>0.08</v>
      </c>
      <c r="K194" s="6">
        <v>9.0899999999999995E-2</v>
      </c>
      <c r="L194" s="6">
        <v>0.53</v>
      </c>
      <c r="M194" s="6">
        <v>0.19400000000000001</v>
      </c>
      <c r="N194" s="6">
        <v>1</v>
      </c>
      <c r="O194" s="6">
        <v>5</v>
      </c>
      <c r="P194" s="6">
        <v>6</v>
      </c>
      <c r="Q194" s="15" t="str">
        <f t="shared" si="20"/>
        <v>Weekend</v>
      </c>
      <c r="R194" s="15" t="str">
        <f t="shared" si="21"/>
        <v>Morning</v>
      </c>
      <c r="S194" s="15" t="str">
        <f t="shared" si="22"/>
        <v>Cold</v>
      </c>
      <c r="T194" s="15" t="str">
        <f t="shared" si="23"/>
        <v>Comfortable</v>
      </c>
      <c r="U194" s="15" t="str">
        <f t="shared" si="24"/>
        <v>Clear</v>
      </c>
      <c r="V194" s="15" t="str">
        <f t="shared" si="25"/>
        <v>AM Peak</v>
      </c>
      <c r="W194" s="15" t="str">
        <f t="shared" si="26"/>
        <v>Jan</v>
      </c>
      <c r="X194" s="15" t="str">
        <f t="shared" si="27"/>
        <v>2011-Jan</v>
      </c>
      <c r="Y194" s="15" t="str">
        <f t="shared" si="28"/>
        <v>Low Demand</v>
      </c>
      <c r="Z194" t="str">
        <f t="shared" si="29"/>
        <v>Sunday</v>
      </c>
    </row>
    <row r="195" spans="1:26" x14ac:dyDescent="0.35">
      <c r="A195" s="8">
        <v>194</v>
      </c>
      <c r="B195" s="9">
        <v>40552</v>
      </c>
      <c r="C195" s="8">
        <v>1</v>
      </c>
      <c r="D195" s="8">
        <v>0</v>
      </c>
      <c r="E195" s="8">
        <v>1</v>
      </c>
      <c r="F195" s="8">
        <v>8</v>
      </c>
      <c r="G195" s="8" t="b">
        <v>0</v>
      </c>
      <c r="H195" s="8">
        <v>0</v>
      </c>
      <c r="I195" s="8">
        <v>1</v>
      </c>
      <c r="J195" s="13">
        <v>0.1</v>
      </c>
      <c r="K195" s="8">
        <v>9.0899999999999995E-2</v>
      </c>
      <c r="L195" s="8">
        <v>0.49</v>
      </c>
      <c r="M195" s="8">
        <v>0.28360000000000002</v>
      </c>
      <c r="N195" s="8">
        <v>0</v>
      </c>
      <c r="O195" s="8">
        <v>10</v>
      </c>
      <c r="P195" s="8">
        <v>10</v>
      </c>
      <c r="Q195" s="15" t="str">
        <f t="shared" ref="Q195:Q258" si="30">IF(H195=6,"Weekend",IF(H195=0,"Weekend","Weekday"))</f>
        <v>Weekend</v>
      </c>
      <c r="R195" s="15" t="str">
        <f t="shared" ref="R195:R258" si="31">IF(F195&lt;6,"Late Night",
   IF(F195&lt;12,"Morning",
   IF(F195&lt;17,"Afternoon",
   IF(B195&lt;21,"Evening","Night"))))</f>
        <v>Morning</v>
      </c>
      <c r="S195" s="15" t="str">
        <f t="shared" ref="S195:S258" si="32">IF(J195&lt;=0.1,"Cold",IF(J195&lt;=0.2,"Mild","Hot"))</f>
        <v>Cold</v>
      </c>
      <c r="T195" s="15" t="str">
        <f t="shared" ref="T195:T258" si="33">IF(L195&lt;=0.35,"Dry",IF(L195&lt;=0.85,"Comfortable","Humid"))</f>
        <v>Comfortable</v>
      </c>
      <c r="U195" s="15" t="str">
        <f t="shared" ref="U195:U258" si="34">IF(I195=1,"Clear",IF(I195=2,"Mist/Cloudy",IF(I195=3,"Light Rain","Heavy Rain/Snow")))</f>
        <v>Clear</v>
      </c>
      <c r="V195" s="15" t="str">
        <f t="shared" ref="V195:V258" si="35">IF(AND(F195&gt;=7,F195&lt;=9),"AM Peak", IF(AND(F195&gt;=17,F195&lt;=19),"PM Peak","Off Peak"))</f>
        <v>AM Peak</v>
      </c>
      <c r="W195" s="15" t="str">
        <f t="shared" ref="W195:W258" si="36">IF(E195=1,"Jan","Feb")</f>
        <v>Jan</v>
      </c>
      <c r="X195" s="15" t="str">
        <f t="shared" ref="X195:X258" si="37">TEXT(B195,"yyyy-mmm")</f>
        <v>2011-Jan</v>
      </c>
      <c r="Y195" s="15" t="str">
        <f t="shared" ref="Y195:Y258" si="38">IF(P195&gt;=58.34,"High Demand","Low Demand")</f>
        <v>Low Demand</v>
      </c>
      <c r="Z195" t="str">
        <f t="shared" ref="Z195:Z258" si="39">CHOOSE(H195+1,"Sunday","Monday","Tuesday","Wednesday","Thursday","Friday","Saturday")</f>
        <v>Sunday</v>
      </c>
    </row>
    <row r="196" spans="1:26" x14ac:dyDescent="0.35">
      <c r="A196" s="6">
        <v>195</v>
      </c>
      <c r="B196" s="7">
        <v>40552</v>
      </c>
      <c r="C196" s="6">
        <v>1</v>
      </c>
      <c r="D196" s="6">
        <v>0</v>
      </c>
      <c r="E196" s="6">
        <v>1</v>
      </c>
      <c r="F196" s="6">
        <v>9</v>
      </c>
      <c r="G196" s="6" t="b">
        <v>0</v>
      </c>
      <c r="H196" s="6">
        <v>0</v>
      </c>
      <c r="I196" s="6">
        <v>1</v>
      </c>
      <c r="J196" s="12">
        <v>0.12</v>
      </c>
      <c r="K196" s="6">
        <v>7.5800000000000006E-2</v>
      </c>
      <c r="L196" s="6">
        <v>0.46</v>
      </c>
      <c r="M196" s="6">
        <v>0.52239999999999998</v>
      </c>
      <c r="N196" s="6">
        <v>0</v>
      </c>
      <c r="O196" s="6">
        <v>19</v>
      </c>
      <c r="P196" s="6">
        <v>19</v>
      </c>
      <c r="Q196" s="15" t="str">
        <f t="shared" si="30"/>
        <v>Weekend</v>
      </c>
      <c r="R196" s="15" t="str">
        <f t="shared" si="31"/>
        <v>Morning</v>
      </c>
      <c r="S196" s="15" t="str">
        <f t="shared" si="32"/>
        <v>Mild</v>
      </c>
      <c r="T196" s="15" t="str">
        <f t="shared" si="33"/>
        <v>Comfortable</v>
      </c>
      <c r="U196" s="15" t="str">
        <f t="shared" si="34"/>
        <v>Clear</v>
      </c>
      <c r="V196" s="15" t="str">
        <f t="shared" si="35"/>
        <v>AM Peak</v>
      </c>
      <c r="W196" s="15" t="str">
        <f t="shared" si="36"/>
        <v>Jan</v>
      </c>
      <c r="X196" s="15" t="str">
        <f t="shared" si="37"/>
        <v>2011-Jan</v>
      </c>
      <c r="Y196" s="15" t="str">
        <f t="shared" si="38"/>
        <v>Low Demand</v>
      </c>
      <c r="Z196" t="str">
        <f t="shared" si="39"/>
        <v>Sunday</v>
      </c>
    </row>
    <row r="197" spans="1:26" x14ac:dyDescent="0.35">
      <c r="A197" s="8">
        <v>196</v>
      </c>
      <c r="B197" s="9">
        <v>40552</v>
      </c>
      <c r="C197" s="8">
        <v>1</v>
      </c>
      <c r="D197" s="8">
        <v>0</v>
      </c>
      <c r="E197" s="8">
        <v>1</v>
      </c>
      <c r="F197" s="8">
        <v>10</v>
      </c>
      <c r="G197" s="8" t="b">
        <v>0</v>
      </c>
      <c r="H197" s="8">
        <v>0</v>
      </c>
      <c r="I197" s="8">
        <v>1</v>
      </c>
      <c r="J197" s="13">
        <v>0.14000000000000001</v>
      </c>
      <c r="K197" s="8">
        <v>0.1061</v>
      </c>
      <c r="L197" s="8">
        <v>0.43</v>
      </c>
      <c r="M197" s="8">
        <v>0.3881</v>
      </c>
      <c r="N197" s="8">
        <v>0</v>
      </c>
      <c r="O197" s="8">
        <v>49</v>
      </c>
      <c r="P197" s="8">
        <v>49</v>
      </c>
      <c r="Q197" s="15" t="str">
        <f t="shared" si="30"/>
        <v>Weekend</v>
      </c>
      <c r="R197" s="15" t="str">
        <f t="shared" si="31"/>
        <v>Morning</v>
      </c>
      <c r="S197" s="15" t="str">
        <f t="shared" si="32"/>
        <v>Mild</v>
      </c>
      <c r="T197" s="15" t="str">
        <f t="shared" si="33"/>
        <v>Comfortable</v>
      </c>
      <c r="U197" s="15" t="str">
        <f t="shared" si="34"/>
        <v>Clear</v>
      </c>
      <c r="V197" s="15" t="str">
        <f t="shared" si="35"/>
        <v>Off Peak</v>
      </c>
      <c r="W197" s="15" t="str">
        <f t="shared" si="36"/>
        <v>Jan</v>
      </c>
      <c r="X197" s="15" t="str">
        <f t="shared" si="37"/>
        <v>2011-Jan</v>
      </c>
      <c r="Y197" s="15" t="str">
        <f t="shared" si="38"/>
        <v>Low Demand</v>
      </c>
      <c r="Z197" t="str">
        <f t="shared" si="39"/>
        <v>Sunday</v>
      </c>
    </row>
    <row r="198" spans="1:26" x14ac:dyDescent="0.35">
      <c r="A198" s="6">
        <v>197</v>
      </c>
      <c r="B198" s="7">
        <v>40552</v>
      </c>
      <c r="C198" s="6">
        <v>1</v>
      </c>
      <c r="D198" s="6">
        <v>0</v>
      </c>
      <c r="E198" s="6">
        <v>1</v>
      </c>
      <c r="F198" s="6">
        <v>11</v>
      </c>
      <c r="G198" s="6" t="b">
        <v>0</v>
      </c>
      <c r="H198" s="6">
        <v>0</v>
      </c>
      <c r="I198" s="6">
        <v>1</v>
      </c>
      <c r="J198" s="12">
        <v>0.16</v>
      </c>
      <c r="K198" s="6">
        <v>0.1212</v>
      </c>
      <c r="L198" s="6">
        <v>0.4</v>
      </c>
      <c r="M198" s="6">
        <v>0.52239999999999998</v>
      </c>
      <c r="N198" s="6">
        <v>2</v>
      </c>
      <c r="O198" s="6">
        <v>47</v>
      </c>
      <c r="P198" s="6">
        <v>49</v>
      </c>
      <c r="Q198" s="15" t="str">
        <f t="shared" si="30"/>
        <v>Weekend</v>
      </c>
      <c r="R198" s="15" t="str">
        <f t="shared" si="31"/>
        <v>Morning</v>
      </c>
      <c r="S198" s="15" t="str">
        <f t="shared" si="32"/>
        <v>Mild</v>
      </c>
      <c r="T198" s="15" t="str">
        <f t="shared" si="33"/>
        <v>Comfortable</v>
      </c>
      <c r="U198" s="15" t="str">
        <f t="shared" si="34"/>
        <v>Clear</v>
      </c>
      <c r="V198" s="15" t="str">
        <f t="shared" si="35"/>
        <v>Off Peak</v>
      </c>
      <c r="W198" s="15" t="str">
        <f t="shared" si="36"/>
        <v>Jan</v>
      </c>
      <c r="X198" s="15" t="str">
        <f t="shared" si="37"/>
        <v>2011-Jan</v>
      </c>
      <c r="Y198" s="15" t="str">
        <f t="shared" si="38"/>
        <v>Low Demand</v>
      </c>
      <c r="Z198" t="str">
        <f t="shared" si="39"/>
        <v>Sunday</v>
      </c>
    </row>
    <row r="199" spans="1:26" x14ac:dyDescent="0.35">
      <c r="A199" s="8">
        <v>198</v>
      </c>
      <c r="B199" s="9">
        <v>40552</v>
      </c>
      <c r="C199" s="8">
        <v>1</v>
      </c>
      <c r="D199" s="8">
        <v>0</v>
      </c>
      <c r="E199" s="8">
        <v>1</v>
      </c>
      <c r="F199" s="8">
        <v>12</v>
      </c>
      <c r="G199" s="8" t="b">
        <v>0</v>
      </c>
      <c r="H199" s="8">
        <v>0</v>
      </c>
      <c r="I199" s="8">
        <v>1</v>
      </c>
      <c r="J199" s="13">
        <v>0.18</v>
      </c>
      <c r="K199" s="8">
        <v>0.13639999999999999</v>
      </c>
      <c r="L199" s="8">
        <v>0.37</v>
      </c>
      <c r="M199" s="8">
        <v>0.44779999999999998</v>
      </c>
      <c r="N199" s="8">
        <v>4</v>
      </c>
      <c r="O199" s="8">
        <v>79</v>
      </c>
      <c r="P199" s="8">
        <v>83</v>
      </c>
      <c r="Q199" s="15" t="str">
        <f t="shared" si="30"/>
        <v>Weekend</v>
      </c>
      <c r="R199" s="15" t="str">
        <f t="shared" si="31"/>
        <v>Afternoon</v>
      </c>
      <c r="S199" s="15" t="str">
        <f t="shared" si="32"/>
        <v>Mild</v>
      </c>
      <c r="T199" s="15" t="str">
        <f t="shared" si="33"/>
        <v>Comfortable</v>
      </c>
      <c r="U199" s="15" t="str">
        <f t="shared" si="34"/>
        <v>Clear</v>
      </c>
      <c r="V199" s="15" t="str">
        <f t="shared" si="35"/>
        <v>Off Peak</v>
      </c>
      <c r="W199" s="15" t="str">
        <f t="shared" si="36"/>
        <v>Jan</v>
      </c>
      <c r="X199" s="15" t="str">
        <f t="shared" si="37"/>
        <v>2011-Jan</v>
      </c>
      <c r="Y199" s="15" t="str">
        <f t="shared" si="38"/>
        <v>High Demand</v>
      </c>
      <c r="Z199" t="str">
        <f t="shared" si="39"/>
        <v>Sunday</v>
      </c>
    </row>
    <row r="200" spans="1:26" x14ac:dyDescent="0.35">
      <c r="A200" s="6">
        <v>199</v>
      </c>
      <c r="B200" s="7">
        <v>40552</v>
      </c>
      <c r="C200" s="6">
        <v>1</v>
      </c>
      <c r="D200" s="6">
        <v>0</v>
      </c>
      <c r="E200" s="6">
        <v>1</v>
      </c>
      <c r="F200" s="6">
        <v>13</v>
      </c>
      <c r="G200" s="6" t="b">
        <v>0</v>
      </c>
      <c r="H200" s="6">
        <v>0</v>
      </c>
      <c r="I200" s="6">
        <v>1</v>
      </c>
      <c r="J200" s="12">
        <v>0.2</v>
      </c>
      <c r="K200" s="6">
        <v>0.16669999999999999</v>
      </c>
      <c r="L200" s="6">
        <v>0.34</v>
      </c>
      <c r="M200" s="6">
        <v>0.44779999999999998</v>
      </c>
      <c r="N200" s="6">
        <v>6</v>
      </c>
      <c r="O200" s="6">
        <v>69</v>
      </c>
      <c r="P200" s="6">
        <v>75</v>
      </c>
      <c r="Q200" s="15" t="str">
        <f t="shared" si="30"/>
        <v>Weekend</v>
      </c>
      <c r="R200" s="15" t="str">
        <f t="shared" si="31"/>
        <v>Afternoon</v>
      </c>
      <c r="S200" s="15" t="str">
        <f t="shared" si="32"/>
        <v>Mild</v>
      </c>
      <c r="T200" s="15" t="str">
        <f t="shared" si="33"/>
        <v>Dry</v>
      </c>
      <c r="U200" s="15" t="str">
        <f t="shared" si="34"/>
        <v>Clear</v>
      </c>
      <c r="V200" s="15" t="str">
        <f t="shared" si="35"/>
        <v>Off Peak</v>
      </c>
      <c r="W200" s="15" t="str">
        <f t="shared" si="36"/>
        <v>Jan</v>
      </c>
      <c r="X200" s="15" t="str">
        <f t="shared" si="37"/>
        <v>2011-Jan</v>
      </c>
      <c r="Y200" s="15" t="str">
        <f t="shared" si="38"/>
        <v>High Demand</v>
      </c>
      <c r="Z200" t="str">
        <f t="shared" si="39"/>
        <v>Sunday</v>
      </c>
    </row>
    <row r="201" spans="1:26" x14ac:dyDescent="0.35">
      <c r="A201" s="8">
        <v>200</v>
      </c>
      <c r="B201" s="9">
        <v>40552</v>
      </c>
      <c r="C201" s="8">
        <v>1</v>
      </c>
      <c r="D201" s="8">
        <v>0</v>
      </c>
      <c r="E201" s="8">
        <v>1</v>
      </c>
      <c r="F201" s="8">
        <v>14</v>
      </c>
      <c r="G201" s="8" t="b">
        <v>0</v>
      </c>
      <c r="H201" s="8">
        <v>0</v>
      </c>
      <c r="I201" s="8">
        <v>1</v>
      </c>
      <c r="J201" s="13">
        <v>0.22</v>
      </c>
      <c r="K201" s="8">
        <v>0.18179999999999999</v>
      </c>
      <c r="L201" s="8">
        <v>0.32</v>
      </c>
      <c r="M201" s="8">
        <v>0.4627</v>
      </c>
      <c r="N201" s="8">
        <v>8</v>
      </c>
      <c r="O201" s="8">
        <v>64</v>
      </c>
      <c r="P201" s="8">
        <v>72</v>
      </c>
      <c r="Q201" s="15" t="str">
        <f t="shared" si="30"/>
        <v>Weekend</v>
      </c>
      <c r="R201" s="15" t="str">
        <f t="shared" si="31"/>
        <v>Afternoon</v>
      </c>
      <c r="S201" s="15" t="str">
        <f t="shared" si="32"/>
        <v>Hot</v>
      </c>
      <c r="T201" s="15" t="str">
        <f t="shared" si="33"/>
        <v>Dry</v>
      </c>
      <c r="U201" s="15" t="str">
        <f t="shared" si="34"/>
        <v>Clear</v>
      </c>
      <c r="V201" s="15" t="str">
        <f t="shared" si="35"/>
        <v>Off Peak</v>
      </c>
      <c r="W201" s="15" t="str">
        <f t="shared" si="36"/>
        <v>Jan</v>
      </c>
      <c r="X201" s="15" t="str">
        <f t="shared" si="37"/>
        <v>2011-Jan</v>
      </c>
      <c r="Y201" s="15" t="str">
        <f t="shared" si="38"/>
        <v>High Demand</v>
      </c>
      <c r="Z201" t="str">
        <f t="shared" si="39"/>
        <v>Sunday</v>
      </c>
    </row>
    <row r="202" spans="1:26" x14ac:dyDescent="0.35">
      <c r="A202" s="6">
        <v>201</v>
      </c>
      <c r="B202" s="7">
        <v>40552</v>
      </c>
      <c r="C202" s="6">
        <v>1</v>
      </c>
      <c r="D202" s="6">
        <v>0</v>
      </c>
      <c r="E202" s="6">
        <v>1</v>
      </c>
      <c r="F202" s="6">
        <v>15</v>
      </c>
      <c r="G202" s="6" t="b">
        <v>0</v>
      </c>
      <c r="H202" s="6">
        <v>0</v>
      </c>
      <c r="I202" s="6">
        <v>1</v>
      </c>
      <c r="J202" s="12">
        <v>0.22</v>
      </c>
      <c r="K202" s="6">
        <v>0.19700000000000001</v>
      </c>
      <c r="L202" s="6">
        <v>0.35</v>
      </c>
      <c r="M202" s="6">
        <v>0.35820000000000002</v>
      </c>
      <c r="N202" s="6">
        <v>5</v>
      </c>
      <c r="O202" s="6">
        <v>77</v>
      </c>
      <c r="P202" s="6">
        <v>82</v>
      </c>
      <c r="Q202" s="15" t="str">
        <f t="shared" si="30"/>
        <v>Weekend</v>
      </c>
      <c r="R202" s="15" t="str">
        <f t="shared" si="31"/>
        <v>Afternoon</v>
      </c>
      <c r="S202" s="15" t="str">
        <f t="shared" si="32"/>
        <v>Hot</v>
      </c>
      <c r="T202" s="15" t="str">
        <f t="shared" si="33"/>
        <v>Dry</v>
      </c>
      <c r="U202" s="15" t="str">
        <f t="shared" si="34"/>
        <v>Clear</v>
      </c>
      <c r="V202" s="15" t="str">
        <f t="shared" si="35"/>
        <v>Off Peak</v>
      </c>
      <c r="W202" s="15" t="str">
        <f t="shared" si="36"/>
        <v>Jan</v>
      </c>
      <c r="X202" s="15" t="str">
        <f t="shared" si="37"/>
        <v>2011-Jan</v>
      </c>
      <c r="Y202" s="15" t="str">
        <f t="shared" si="38"/>
        <v>High Demand</v>
      </c>
      <c r="Z202" t="str">
        <f t="shared" si="39"/>
        <v>Sunday</v>
      </c>
    </row>
    <row r="203" spans="1:26" x14ac:dyDescent="0.35">
      <c r="A203" s="8">
        <v>202</v>
      </c>
      <c r="B203" s="9">
        <v>40552</v>
      </c>
      <c r="C203" s="8">
        <v>1</v>
      </c>
      <c r="D203" s="8">
        <v>0</v>
      </c>
      <c r="E203" s="8">
        <v>1</v>
      </c>
      <c r="F203" s="8">
        <v>16</v>
      </c>
      <c r="G203" s="8" t="b">
        <v>0</v>
      </c>
      <c r="H203" s="8">
        <v>0</v>
      </c>
      <c r="I203" s="8">
        <v>1</v>
      </c>
      <c r="J203" s="13">
        <v>0.2</v>
      </c>
      <c r="K203" s="8">
        <v>0.16669999999999999</v>
      </c>
      <c r="L203" s="8">
        <v>0.34</v>
      </c>
      <c r="M203" s="8">
        <v>0.44779999999999998</v>
      </c>
      <c r="N203" s="8">
        <v>13</v>
      </c>
      <c r="O203" s="8">
        <v>79</v>
      </c>
      <c r="P203" s="8">
        <v>92</v>
      </c>
      <c r="Q203" s="15" t="str">
        <f t="shared" si="30"/>
        <v>Weekend</v>
      </c>
      <c r="R203" s="15" t="str">
        <f t="shared" si="31"/>
        <v>Afternoon</v>
      </c>
      <c r="S203" s="15" t="str">
        <f t="shared" si="32"/>
        <v>Mild</v>
      </c>
      <c r="T203" s="15" t="str">
        <f t="shared" si="33"/>
        <v>Dry</v>
      </c>
      <c r="U203" s="15" t="str">
        <f t="shared" si="34"/>
        <v>Clear</v>
      </c>
      <c r="V203" s="15" t="str">
        <f t="shared" si="35"/>
        <v>Off Peak</v>
      </c>
      <c r="W203" s="15" t="str">
        <f t="shared" si="36"/>
        <v>Jan</v>
      </c>
      <c r="X203" s="15" t="str">
        <f t="shared" si="37"/>
        <v>2011-Jan</v>
      </c>
      <c r="Y203" s="15" t="str">
        <f t="shared" si="38"/>
        <v>High Demand</v>
      </c>
      <c r="Z203" t="str">
        <f t="shared" si="39"/>
        <v>Sunday</v>
      </c>
    </row>
    <row r="204" spans="1:26" x14ac:dyDescent="0.35">
      <c r="A204" s="6">
        <v>203</v>
      </c>
      <c r="B204" s="7">
        <v>40552</v>
      </c>
      <c r="C204" s="6">
        <v>1</v>
      </c>
      <c r="D204" s="6">
        <v>0</v>
      </c>
      <c r="E204" s="6">
        <v>1</v>
      </c>
      <c r="F204" s="6">
        <v>17</v>
      </c>
      <c r="G204" s="6" t="b">
        <v>0</v>
      </c>
      <c r="H204" s="6">
        <v>0</v>
      </c>
      <c r="I204" s="6">
        <v>1</v>
      </c>
      <c r="J204" s="12">
        <v>0.18</v>
      </c>
      <c r="K204" s="6">
        <v>0.1515</v>
      </c>
      <c r="L204" s="6">
        <v>0.37</v>
      </c>
      <c r="M204" s="6">
        <v>0.3881</v>
      </c>
      <c r="N204" s="6">
        <v>3</v>
      </c>
      <c r="O204" s="6">
        <v>59</v>
      </c>
      <c r="P204" s="6">
        <v>62</v>
      </c>
      <c r="Q204" s="15" t="str">
        <f t="shared" si="30"/>
        <v>Weekend</v>
      </c>
      <c r="R204" s="15" t="str">
        <f t="shared" si="31"/>
        <v>Night</v>
      </c>
      <c r="S204" s="15" t="str">
        <f t="shared" si="32"/>
        <v>Mild</v>
      </c>
      <c r="T204" s="15" t="str">
        <f t="shared" si="33"/>
        <v>Comfortable</v>
      </c>
      <c r="U204" s="15" t="str">
        <f t="shared" si="34"/>
        <v>Clear</v>
      </c>
      <c r="V204" s="15" t="str">
        <f t="shared" si="35"/>
        <v>PM Peak</v>
      </c>
      <c r="W204" s="15" t="str">
        <f t="shared" si="36"/>
        <v>Jan</v>
      </c>
      <c r="X204" s="15" t="str">
        <f t="shared" si="37"/>
        <v>2011-Jan</v>
      </c>
      <c r="Y204" s="15" t="str">
        <f t="shared" si="38"/>
        <v>High Demand</v>
      </c>
      <c r="Z204" t="str">
        <f t="shared" si="39"/>
        <v>Sunday</v>
      </c>
    </row>
    <row r="205" spans="1:26" x14ac:dyDescent="0.35">
      <c r="A205" s="8">
        <v>204</v>
      </c>
      <c r="B205" s="9">
        <v>40552</v>
      </c>
      <c r="C205" s="8">
        <v>1</v>
      </c>
      <c r="D205" s="8">
        <v>0</v>
      </c>
      <c r="E205" s="8">
        <v>1</v>
      </c>
      <c r="F205" s="8">
        <v>18</v>
      </c>
      <c r="G205" s="8" t="b">
        <v>0</v>
      </c>
      <c r="H205" s="8">
        <v>0</v>
      </c>
      <c r="I205" s="8">
        <v>1</v>
      </c>
      <c r="J205" s="13">
        <v>0.16</v>
      </c>
      <c r="K205" s="8">
        <v>0.13639999999999999</v>
      </c>
      <c r="L205" s="8">
        <v>0.4</v>
      </c>
      <c r="M205" s="8">
        <v>0.32840000000000003</v>
      </c>
      <c r="N205" s="8">
        <v>4</v>
      </c>
      <c r="O205" s="8">
        <v>44</v>
      </c>
      <c r="P205" s="8">
        <v>48</v>
      </c>
      <c r="Q205" s="15" t="str">
        <f t="shared" si="30"/>
        <v>Weekend</v>
      </c>
      <c r="R205" s="15" t="str">
        <f t="shared" si="31"/>
        <v>Night</v>
      </c>
      <c r="S205" s="15" t="str">
        <f t="shared" si="32"/>
        <v>Mild</v>
      </c>
      <c r="T205" s="15" t="str">
        <f t="shared" si="33"/>
        <v>Comfortable</v>
      </c>
      <c r="U205" s="15" t="str">
        <f t="shared" si="34"/>
        <v>Clear</v>
      </c>
      <c r="V205" s="15" t="str">
        <f t="shared" si="35"/>
        <v>PM Peak</v>
      </c>
      <c r="W205" s="15" t="str">
        <f t="shared" si="36"/>
        <v>Jan</v>
      </c>
      <c r="X205" s="15" t="str">
        <f t="shared" si="37"/>
        <v>2011-Jan</v>
      </c>
      <c r="Y205" s="15" t="str">
        <f t="shared" si="38"/>
        <v>Low Demand</v>
      </c>
      <c r="Z205" t="str">
        <f t="shared" si="39"/>
        <v>Sunday</v>
      </c>
    </row>
    <row r="206" spans="1:26" x14ac:dyDescent="0.35">
      <c r="A206" s="6">
        <v>205</v>
      </c>
      <c r="B206" s="7">
        <v>40552</v>
      </c>
      <c r="C206" s="6">
        <v>1</v>
      </c>
      <c r="D206" s="6">
        <v>0</v>
      </c>
      <c r="E206" s="6">
        <v>1</v>
      </c>
      <c r="F206" s="6">
        <v>19</v>
      </c>
      <c r="G206" s="6" t="b">
        <v>0</v>
      </c>
      <c r="H206" s="6">
        <v>0</v>
      </c>
      <c r="I206" s="6">
        <v>1</v>
      </c>
      <c r="J206" s="12">
        <v>0.16</v>
      </c>
      <c r="K206" s="6">
        <v>0.13639999999999999</v>
      </c>
      <c r="L206" s="6">
        <v>0.43</v>
      </c>
      <c r="M206" s="6">
        <v>0.32840000000000003</v>
      </c>
      <c r="N206" s="6">
        <v>1</v>
      </c>
      <c r="O206" s="6">
        <v>40</v>
      </c>
      <c r="P206" s="6">
        <v>41</v>
      </c>
      <c r="Q206" s="15" t="str">
        <f t="shared" si="30"/>
        <v>Weekend</v>
      </c>
      <c r="R206" s="15" t="str">
        <f t="shared" si="31"/>
        <v>Night</v>
      </c>
      <c r="S206" s="15" t="str">
        <f t="shared" si="32"/>
        <v>Mild</v>
      </c>
      <c r="T206" s="15" t="str">
        <f t="shared" si="33"/>
        <v>Comfortable</v>
      </c>
      <c r="U206" s="15" t="str">
        <f t="shared" si="34"/>
        <v>Clear</v>
      </c>
      <c r="V206" s="15" t="str">
        <f t="shared" si="35"/>
        <v>PM Peak</v>
      </c>
      <c r="W206" s="15" t="str">
        <f t="shared" si="36"/>
        <v>Jan</v>
      </c>
      <c r="X206" s="15" t="str">
        <f t="shared" si="37"/>
        <v>2011-Jan</v>
      </c>
      <c r="Y206" s="15" t="str">
        <f t="shared" si="38"/>
        <v>Low Demand</v>
      </c>
      <c r="Z206" t="str">
        <f t="shared" si="39"/>
        <v>Sunday</v>
      </c>
    </row>
    <row r="207" spans="1:26" x14ac:dyDescent="0.35">
      <c r="A207" s="8">
        <v>206</v>
      </c>
      <c r="B207" s="9">
        <v>40552</v>
      </c>
      <c r="C207" s="8">
        <v>1</v>
      </c>
      <c r="D207" s="8">
        <v>0</v>
      </c>
      <c r="E207" s="8">
        <v>1</v>
      </c>
      <c r="F207" s="8">
        <v>20</v>
      </c>
      <c r="G207" s="8" t="b">
        <v>0</v>
      </c>
      <c r="H207" s="8">
        <v>0</v>
      </c>
      <c r="I207" s="8">
        <v>1</v>
      </c>
      <c r="J207" s="13">
        <v>0.14000000000000001</v>
      </c>
      <c r="K207" s="8">
        <v>0.1212</v>
      </c>
      <c r="L207" s="8">
        <v>0.46</v>
      </c>
      <c r="M207" s="8">
        <v>0.25369999999999998</v>
      </c>
      <c r="N207" s="8">
        <v>0</v>
      </c>
      <c r="O207" s="8">
        <v>38</v>
      </c>
      <c r="P207" s="8">
        <v>38</v>
      </c>
      <c r="Q207" s="15" t="str">
        <f t="shared" si="30"/>
        <v>Weekend</v>
      </c>
      <c r="R207" s="15" t="str">
        <f t="shared" si="31"/>
        <v>Night</v>
      </c>
      <c r="S207" s="15" t="str">
        <f t="shared" si="32"/>
        <v>Mild</v>
      </c>
      <c r="T207" s="15" t="str">
        <f t="shared" si="33"/>
        <v>Comfortable</v>
      </c>
      <c r="U207" s="15" t="str">
        <f t="shared" si="34"/>
        <v>Clear</v>
      </c>
      <c r="V207" s="15" t="str">
        <f t="shared" si="35"/>
        <v>Off Peak</v>
      </c>
      <c r="W207" s="15" t="str">
        <f t="shared" si="36"/>
        <v>Jan</v>
      </c>
      <c r="X207" s="15" t="str">
        <f t="shared" si="37"/>
        <v>2011-Jan</v>
      </c>
      <c r="Y207" s="15" t="str">
        <f t="shared" si="38"/>
        <v>Low Demand</v>
      </c>
      <c r="Z207" t="str">
        <f t="shared" si="39"/>
        <v>Sunday</v>
      </c>
    </row>
    <row r="208" spans="1:26" x14ac:dyDescent="0.35">
      <c r="A208" s="6">
        <v>207</v>
      </c>
      <c r="B208" s="7">
        <v>40552</v>
      </c>
      <c r="C208" s="6">
        <v>1</v>
      </c>
      <c r="D208" s="6">
        <v>0</v>
      </c>
      <c r="E208" s="6">
        <v>1</v>
      </c>
      <c r="F208" s="6">
        <v>21</v>
      </c>
      <c r="G208" s="6" t="b">
        <v>0</v>
      </c>
      <c r="H208" s="6">
        <v>0</v>
      </c>
      <c r="I208" s="6">
        <v>1</v>
      </c>
      <c r="J208" s="12">
        <v>0.14000000000000001</v>
      </c>
      <c r="K208" s="6">
        <v>0.1061</v>
      </c>
      <c r="L208" s="6">
        <v>0.46</v>
      </c>
      <c r="M208" s="6">
        <v>0.41789999999999999</v>
      </c>
      <c r="N208" s="6">
        <v>1</v>
      </c>
      <c r="O208" s="6">
        <v>19</v>
      </c>
      <c r="P208" s="6">
        <v>20</v>
      </c>
      <c r="Q208" s="15" t="str">
        <f t="shared" si="30"/>
        <v>Weekend</v>
      </c>
      <c r="R208" s="15" t="str">
        <f t="shared" si="31"/>
        <v>Night</v>
      </c>
      <c r="S208" s="15" t="str">
        <f t="shared" si="32"/>
        <v>Mild</v>
      </c>
      <c r="T208" s="15" t="str">
        <f t="shared" si="33"/>
        <v>Comfortable</v>
      </c>
      <c r="U208" s="15" t="str">
        <f t="shared" si="34"/>
        <v>Clear</v>
      </c>
      <c r="V208" s="15" t="str">
        <f t="shared" si="35"/>
        <v>Off Peak</v>
      </c>
      <c r="W208" s="15" t="str">
        <f t="shared" si="36"/>
        <v>Jan</v>
      </c>
      <c r="X208" s="15" t="str">
        <f t="shared" si="37"/>
        <v>2011-Jan</v>
      </c>
      <c r="Y208" s="15" t="str">
        <f t="shared" si="38"/>
        <v>Low Demand</v>
      </c>
      <c r="Z208" t="str">
        <f t="shared" si="39"/>
        <v>Sunday</v>
      </c>
    </row>
    <row r="209" spans="1:26" x14ac:dyDescent="0.35">
      <c r="A209" s="8">
        <v>208</v>
      </c>
      <c r="B209" s="9">
        <v>40552</v>
      </c>
      <c r="C209" s="8">
        <v>1</v>
      </c>
      <c r="D209" s="8">
        <v>0</v>
      </c>
      <c r="E209" s="8">
        <v>1</v>
      </c>
      <c r="F209" s="8">
        <v>22</v>
      </c>
      <c r="G209" s="8" t="b">
        <v>0</v>
      </c>
      <c r="H209" s="8">
        <v>0</v>
      </c>
      <c r="I209" s="8">
        <v>1</v>
      </c>
      <c r="J209" s="13">
        <v>0.14000000000000001</v>
      </c>
      <c r="K209" s="8">
        <v>0.1212</v>
      </c>
      <c r="L209" s="8">
        <v>0.46</v>
      </c>
      <c r="M209" s="8">
        <v>0.29849999999999999</v>
      </c>
      <c r="N209" s="8">
        <v>5</v>
      </c>
      <c r="O209" s="8">
        <v>10</v>
      </c>
      <c r="P209" s="8">
        <v>15</v>
      </c>
      <c r="Q209" s="15" t="str">
        <f t="shared" si="30"/>
        <v>Weekend</v>
      </c>
      <c r="R209" s="15" t="str">
        <f t="shared" si="31"/>
        <v>Night</v>
      </c>
      <c r="S209" s="15" t="str">
        <f t="shared" si="32"/>
        <v>Mild</v>
      </c>
      <c r="T209" s="15" t="str">
        <f t="shared" si="33"/>
        <v>Comfortable</v>
      </c>
      <c r="U209" s="15" t="str">
        <f t="shared" si="34"/>
        <v>Clear</v>
      </c>
      <c r="V209" s="15" t="str">
        <f t="shared" si="35"/>
        <v>Off Peak</v>
      </c>
      <c r="W209" s="15" t="str">
        <f t="shared" si="36"/>
        <v>Jan</v>
      </c>
      <c r="X209" s="15" t="str">
        <f t="shared" si="37"/>
        <v>2011-Jan</v>
      </c>
      <c r="Y209" s="15" t="str">
        <f t="shared" si="38"/>
        <v>Low Demand</v>
      </c>
      <c r="Z209" t="str">
        <f t="shared" si="39"/>
        <v>Sunday</v>
      </c>
    </row>
    <row r="210" spans="1:26" x14ac:dyDescent="0.35">
      <c r="A210" s="6">
        <v>209</v>
      </c>
      <c r="B210" s="7">
        <v>40552</v>
      </c>
      <c r="C210" s="6">
        <v>1</v>
      </c>
      <c r="D210" s="6">
        <v>0</v>
      </c>
      <c r="E210" s="6">
        <v>1</v>
      </c>
      <c r="F210" s="6">
        <v>23</v>
      </c>
      <c r="G210" s="6" t="b">
        <v>0</v>
      </c>
      <c r="H210" s="6">
        <v>0</v>
      </c>
      <c r="I210" s="6">
        <v>1</v>
      </c>
      <c r="J210" s="12">
        <v>0.12</v>
      </c>
      <c r="K210" s="6">
        <v>0.13639999999999999</v>
      </c>
      <c r="L210" s="6">
        <v>0.5</v>
      </c>
      <c r="M210" s="6">
        <v>0.19400000000000001</v>
      </c>
      <c r="N210" s="6">
        <v>0</v>
      </c>
      <c r="O210" s="6">
        <v>6</v>
      </c>
      <c r="P210" s="6">
        <v>6</v>
      </c>
      <c r="Q210" s="15" t="str">
        <f t="shared" si="30"/>
        <v>Weekend</v>
      </c>
      <c r="R210" s="15" t="str">
        <f t="shared" si="31"/>
        <v>Night</v>
      </c>
      <c r="S210" s="15" t="str">
        <f t="shared" si="32"/>
        <v>Mild</v>
      </c>
      <c r="T210" s="15" t="str">
        <f t="shared" si="33"/>
        <v>Comfortable</v>
      </c>
      <c r="U210" s="15" t="str">
        <f t="shared" si="34"/>
        <v>Clear</v>
      </c>
      <c r="V210" s="15" t="str">
        <f t="shared" si="35"/>
        <v>Off Peak</v>
      </c>
      <c r="W210" s="15" t="str">
        <f t="shared" si="36"/>
        <v>Jan</v>
      </c>
      <c r="X210" s="15" t="str">
        <f t="shared" si="37"/>
        <v>2011-Jan</v>
      </c>
      <c r="Y210" s="15" t="str">
        <f t="shared" si="38"/>
        <v>Low Demand</v>
      </c>
      <c r="Z210" t="str">
        <f t="shared" si="39"/>
        <v>Sunday</v>
      </c>
    </row>
    <row r="211" spans="1:26" x14ac:dyDescent="0.35">
      <c r="A211" s="8">
        <v>210</v>
      </c>
      <c r="B211" s="9">
        <v>40553</v>
      </c>
      <c r="C211" s="8">
        <v>1</v>
      </c>
      <c r="D211" s="8">
        <v>0</v>
      </c>
      <c r="E211" s="8">
        <v>1</v>
      </c>
      <c r="F211" s="8">
        <v>0</v>
      </c>
      <c r="G211" s="8" t="b">
        <v>0</v>
      </c>
      <c r="H211" s="8">
        <v>1</v>
      </c>
      <c r="I211" s="8">
        <v>1</v>
      </c>
      <c r="J211" s="13">
        <v>0.12</v>
      </c>
      <c r="K211" s="8">
        <v>0.1212</v>
      </c>
      <c r="L211" s="8">
        <v>0.5</v>
      </c>
      <c r="M211" s="8">
        <v>0.28360000000000002</v>
      </c>
      <c r="N211" s="8">
        <v>2</v>
      </c>
      <c r="O211" s="8">
        <v>3</v>
      </c>
      <c r="P211" s="8">
        <v>5</v>
      </c>
      <c r="Q211" s="15" t="str">
        <f t="shared" si="30"/>
        <v>Weekday</v>
      </c>
      <c r="R211" s="15" t="str">
        <f t="shared" si="31"/>
        <v>Late Night</v>
      </c>
      <c r="S211" s="15" t="str">
        <f t="shared" si="32"/>
        <v>Mild</v>
      </c>
      <c r="T211" s="15" t="str">
        <f t="shared" si="33"/>
        <v>Comfortable</v>
      </c>
      <c r="U211" s="15" t="str">
        <f t="shared" si="34"/>
        <v>Clear</v>
      </c>
      <c r="V211" s="15" t="str">
        <f t="shared" si="35"/>
        <v>Off Peak</v>
      </c>
      <c r="W211" s="15" t="str">
        <f t="shared" si="36"/>
        <v>Jan</v>
      </c>
      <c r="X211" s="15" t="str">
        <f t="shared" si="37"/>
        <v>2011-Jan</v>
      </c>
      <c r="Y211" s="15" t="str">
        <f t="shared" si="38"/>
        <v>Low Demand</v>
      </c>
      <c r="Z211" t="str">
        <f t="shared" si="39"/>
        <v>Monday</v>
      </c>
    </row>
    <row r="212" spans="1:26" x14ac:dyDescent="0.35">
      <c r="A212" s="6">
        <v>211</v>
      </c>
      <c r="B212" s="7">
        <v>40553</v>
      </c>
      <c r="C212" s="6">
        <v>1</v>
      </c>
      <c r="D212" s="6">
        <v>0</v>
      </c>
      <c r="E212" s="6">
        <v>1</v>
      </c>
      <c r="F212" s="6">
        <v>1</v>
      </c>
      <c r="G212" s="6" t="b">
        <v>0</v>
      </c>
      <c r="H212" s="6">
        <v>1</v>
      </c>
      <c r="I212" s="6">
        <v>1</v>
      </c>
      <c r="J212" s="12">
        <v>0.12</v>
      </c>
      <c r="K212" s="6">
        <v>0.1212</v>
      </c>
      <c r="L212" s="6">
        <v>0.5</v>
      </c>
      <c r="M212" s="6">
        <v>0.28360000000000002</v>
      </c>
      <c r="N212" s="6">
        <v>1</v>
      </c>
      <c r="O212" s="6">
        <v>0</v>
      </c>
      <c r="P212" s="6">
        <v>1</v>
      </c>
      <c r="Q212" s="15" t="str">
        <f t="shared" si="30"/>
        <v>Weekday</v>
      </c>
      <c r="R212" s="15" t="str">
        <f t="shared" si="31"/>
        <v>Late Night</v>
      </c>
      <c r="S212" s="15" t="str">
        <f t="shared" si="32"/>
        <v>Mild</v>
      </c>
      <c r="T212" s="15" t="str">
        <f t="shared" si="33"/>
        <v>Comfortable</v>
      </c>
      <c r="U212" s="15" t="str">
        <f t="shared" si="34"/>
        <v>Clear</v>
      </c>
      <c r="V212" s="15" t="str">
        <f t="shared" si="35"/>
        <v>Off Peak</v>
      </c>
      <c r="W212" s="15" t="str">
        <f t="shared" si="36"/>
        <v>Jan</v>
      </c>
      <c r="X212" s="15" t="str">
        <f t="shared" si="37"/>
        <v>2011-Jan</v>
      </c>
      <c r="Y212" s="15" t="str">
        <f t="shared" si="38"/>
        <v>Low Demand</v>
      </c>
      <c r="Z212" t="str">
        <f t="shared" si="39"/>
        <v>Monday</v>
      </c>
    </row>
    <row r="213" spans="1:26" x14ac:dyDescent="0.35">
      <c r="A213" s="8">
        <v>212</v>
      </c>
      <c r="B213" s="9">
        <v>40553</v>
      </c>
      <c r="C213" s="8">
        <v>1</v>
      </c>
      <c r="D213" s="8">
        <v>0</v>
      </c>
      <c r="E213" s="8">
        <v>1</v>
      </c>
      <c r="F213" s="8">
        <v>2</v>
      </c>
      <c r="G213" s="8" t="b">
        <v>0</v>
      </c>
      <c r="H213" s="8">
        <v>1</v>
      </c>
      <c r="I213" s="8">
        <v>1</v>
      </c>
      <c r="J213" s="13">
        <v>0.12</v>
      </c>
      <c r="K213" s="8">
        <v>0.1212</v>
      </c>
      <c r="L213" s="8">
        <v>0.5</v>
      </c>
      <c r="M213" s="8">
        <v>0.22389999999999999</v>
      </c>
      <c r="N213" s="8">
        <v>0</v>
      </c>
      <c r="O213" s="8">
        <v>3</v>
      </c>
      <c r="P213" s="8">
        <v>3</v>
      </c>
      <c r="Q213" s="15" t="str">
        <f t="shared" si="30"/>
        <v>Weekday</v>
      </c>
      <c r="R213" s="15" t="str">
        <f t="shared" si="31"/>
        <v>Late Night</v>
      </c>
      <c r="S213" s="15" t="str">
        <f t="shared" si="32"/>
        <v>Mild</v>
      </c>
      <c r="T213" s="15" t="str">
        <f t="shared" si="33"/>
        <v>Comfortable</v>
      </c>
      <c r="U213" s="15" t="str">
        <f t="shared" si="34"/>
        <v>Clear</v>
      </c>
      <c r="V213" s="15" t="str">
        <f t="shared" si="35"/>
        <v>Off Peak</v>
      </c>
      <c r="W213" s="15" t="str">
        <f t="shared" si="36"/>
        <v>Jan</v>
      </c>
      <c r="X213" s="15" t="str">
        <f t="shared" si="37"/>
        <v>2011-Jan</v>
      </c>
      <c r="Y213" s="15" t="str">
        <f t="shared" si="38"/>
        <v>Low Demand</v>
      </c>
      <c r="Z213" t="str">
        <f t="shared" si="39"/>
        <v>Monday</v>
      </c>
    </row>
    <row r="214" spans="1:26" x14ac:dyDescent="0.35">
      <c r="A214" s="6">
        <v>213</v>
      </c>
      <c r="B214" s="7">
        <v>40553</v>
      </c>
      <c r="C214" s="6">
        <v>1</v>
      </c>
      <c r="D214" s="6">
        <v>0</v>
      </c>
      <c r="E214" s="6">
        <v>1</v>
      </c>
      <c r="F214" s="6">
        <v>3</v>
      </c>
      <c r="G214" s="6" t="b">
        <v>0</v>
      </c>
      <c r="H214" s="6">
        <v>1</v>
      </c>
      <c r="I214" s="6">
        <v>1</v>
      </c>
      <c r="J214" s="12">
        <v>0.12</v>
      </c>
      <c r="K214" s="6">
        <v>0.1212</v>
      </c>
      <c r="L214" s="6">
        <v>0.5</v>
      </c>
      <c r="M214" s="6">
        <v>0.22389999999999999</v>
      </c>
      <c r="N214" s="6">
        <v>0</v>
      </c>
      <c r="O214" s="6">
        <v>1</v>
      </c>
      <c r="P214" s="6">
        <v>1</v>
      </c>
      <c r="Q214" s="15" t="str">
        <f t="shared" si="30"/>
        <v>Weekday</v>
      </c>
      <c r="R214" s="15" t="str">
        <f t="shared" si="31"/>
        <v>Late Night</v>
      </c>
      <c r="S214" s="15" t="str">
        <f t="shared" si="32"/>
        <v>Mild</v>
      </c>
      <c r="T214" s="15" t="str">
        <f t="shared" si="33"/>
        <v>Comfortable</v>
      </c>
      <c r="U214" s="15" t="str">
        <f t="shared" si="34"/>
        <v>Clear</v>
      </c>
      <c r="V214" s="15" t="str">
        <f t="shared" si="35"/>
        <v>Off Peak</v>
      </c>
      <c r="W214" s="15" t="str">
        <f t="shared" si="36"/>
        <v>Jan</v>
      </c>
      <c r="X214" s="15" t="str">
        <f t="shared" si="37"/>
        <v>2011-Jan</v>
      </c>
      <c r="Y214" s="15" t="str">
        <f t="shared" si="38"/>
        <v>Low Demand</v>
      </c>
      <c r="Z214" t="str">
        <f t="shared" si="39"/>
        <v>Monday</v>
      </c>
    </row>
    <row r="215" spans="1:26" x14ac:dyDescent="0.35">
      <c r="A215" s="8">
        <v>214</v>
      </c>
      <c r="B215" s="9">
        <v>40553</v>
      </c>
      <c r="C215" s="8">
        <v>1</v>
      </c>
      <c r="D215" s="8">
        <v>0</v>
      </c>
      <c r="E215" s="8">
        <v>1</v>
      </c>
      <c r="F215" s="8">
        <v>4</v>
      </c>
      <c r="G215" s="8" t="b">
        <v>0</v>
      </c>
      <c r="H215" s="8">
        <v>1</v>
      </c>
      <c r="I215" s="8">
        <v>1</v>
      </c>
      <c r="J215" s="13">
        <v>0.1</v>
      </c>
      <c r="K215" s="8">
        <v>0.1212</v>
      </c>
      <c r="L215" s="8">
        <v>0.54</v>
      </c>
      <c r="M215" s="8">
        <v>0.1343</v>
      </c>
      <c r="N215" s="8">
        <v>1</v>
      </c>
      <c r="O215" s="8">
        <v>2</v>
      </c>
      <c r="P215" s="8">
        <v>3</v>
      </c>
      <c r="Q215" s="15" t="str">
        <f t="shared" si="30"/>
        <v>Weekday</v>
      </c>
      <c r="R215" s="15" t="str">
        <f t="shared" si="31"/>
        <v>Late Night</v>
      </c>
      <c r="S215" s="15" t="str">
        <f t="shared" si="32"/>
        <v>Cold</v>
      </c>
      <c r="T215" s="15" t="str">
        <f t="shared" si="33"/>
        <v>Comfortable</v>
      </c>
      <c r="U215" s="15" t="str">
        <f t="shared" si="34"/>
        <v>Clear</v>
      </c>
      <c r="V215" s="15" t="str">
        <f t="shared" si="35"/>
        <v>Off Peak</v>
      </c>
      <c r="W215" s="15" t="str">
        <f t="shared" si="36"/>
        <v>Jan</v>
      </c>
      <c r="X215" s="15" t="str">
        <f t="shared" si="37"/>
        <v>2011-Jan</v>
      </c>
      <c r="Y215" s="15" t="str">
        <f t="shared" si="38"/>
        <v>Low Demand</v>
      </c>
      <c r="Z215" t="str">
        <f t="shared" si="39"/>
        <v>Monday</v>
      </c>
    </row>
    <row r="216" spans="1:26" x14ac:dyDescent="0.35">
      <c r="A216" s="6">
        <v>215</v>
      </c>
      <c r="B216" s="7">
        <v>40553</v>
      </c>
      <c r="C216" s="6">
        <v>1</v>
      </c>
      <c r="D216" s="6">
        <v>0</v>
      </c>
      <c r="E216" s="6">
        <v>1</v>
      </c>
      <c r="F216" s="6">
        <v>5</v>
      </c>
      <c r="G216" s="6" t="b">
        <v>0</v>
      </c>
      <c r="H216" s="6">
        <v>1</v>
      </c>
      <c r="I216" s="6">
        <v>1</v>
      </c>
      <c r="J216" s="12">
        <v>0.1</v>
      </c>
      <c r="K216" s="6">
        <v>0.1061</v>
      </c>
      <c r="L216" s="6">
        <v>0.54</v>
      </c>
      <c r="M216" s="6">
        <v>0.25369999999999998</v>
      </c>
      <c r="N216" s="6">
        <v>0</v>
      </c>
      <c r="O216" s="6">
        <v>3</v>
      </c>
      <c r="P216" s="6">
        <v>3</v>
      </c>
      <c r="Q216" s="15" t="str">
        <f t="shared" si="30"/>
        <v>Weekday</v>
      </c>
      <c r="R216" s="15" t="str">
        <f t="shared" si="31"/>
        <v>Late Night</v>
      </c>
      <c r="S216" s="15" t="str">
        <f t="shared" si="32"/>
        <v>Cold</v>
      </c>
      <c r="T216" s="15" t="str">
        <f t="shared" si="33"/>
        <v>Comfortable</v>
      </c>
      <c r="U216" s="15" t="str">
        <f t="shared" si="34"/>
        <v>Clear</v>
      </c>
      <c r="V216" s="15" t="str">
        <f t="shared" si="35"/>
        <v>Off Peak</v>
      </c>
      <c r="W216" s="15" t="str">
        <f t="shared" si="36"/>
        <v>Jan</v>
      </c>
      <c r="X216" s="15" t="str">
        <f t="shared" si="37"/>
        <v>2011-Jan</v>
      </c>
      <c r="Y216" s="15" t="str">
        <f t="shared" si="38"/>
        <v>Low Demand</v>
      </c>
      <c r="Z216" t="str">
        <f t="shared" si="39"/>
        <v>Monday</v>
      </c>
    </row>
    <row r="217" spans="1:26" x14ac:dyDescent="0.35">
      <c r="A217" s="8">
        <v>216</v>
      </c>
      <c r="B217" s="9">
        <v>40553</v>
      </c>
      <c r="C217" s="8">
        <v>1</v>
      </c>
      <c r="D217" s="8">
        <v>0</v>
      </c>
      <c r="E217" s="8">
        <v>1</v>
      </c>
      <c r="F217" s="8">
        <v>6</v>
      </c>
      <c r="G217" s="8" t="b">
        <v>0</v>
      </c>
      <c r="H217" s="8">
        <v>1</v>
      </c>
      <c r="I217" s="8">
        <v>1</v>
      </c>
      <c r="J217" s="13">
        <v>0.12</v>
      </c>
      <c r="K217" s="8">
        <v>0.1212</v>
      </c>
      <c r="L217" s="8">
        <v>0.5</v>
      </c>
      <c r="M217" s="8">
        <v>0.28360000000000002</v>
      </c>
      <c r="N217" s="8">
        <v>0</v>
      </c>
      <c r="O217" s="8">
        <v>31</v>
      </c>
      <c r="P217" s="8">
        <v>31</v>
      </c>
      <c r="Q217" s="15" t="str">
        <f t="shared" si="30"/>
        <v>Weekday</v>
      </c>
      <c r="R217" s="15" t="str">
        <f t="shared" si="31"/>
        <v>Morning</v>
      </c>
      <c r="S217" s="15" t="str">
        <f t="shared" si="32"/>
        <v>Mild</v>
      </c>
      <c r="T217" s="15" t="str">
        <f t="shared" si="33"/>
        <v>Comfortable</v>
      </c>
      <c r="U217" s="15" t="str">
        <f t="shared" si="34"/>
        <v>Clear</v>
      </c>
      <c r="V217" s="15" t="str">
        <f t="shared" si="35"/>
        <v>Off Peak</v>
      </c>
      <c r="W217" s="15" t="str">
        <f t="shared" si="36"/>
        <v>Jan</v>
      </c>
      <c r="X217" s="15" t="str">
        <f t="shared" si="37"/>
        <v>2011-Jan</v>
      </c>
      <c r="Y217" s="15" t="str">
        <f t="shared" si="38"/>
        <v>Low Demand</v>
      </c>
      <c r="Z217" t="str">
        <f t="shared" si="39"/>
        <v>Monday</v>
      </c>
    </row>
    <row r="218" spans="1:26" x14ac:dyDescent="0.35">
      <c r="A218" s="6">
        <v>217</v>
      </c>
      <c r="B218" s="7">
        <v>40553</v>
      </c>
      <c r="C218" s="6">
        <v>1</v>
      </c>
      <c r="D218" s="6">
        <v>0</v>
      </c>
      <c r="E218" s="6">
        <v>1</v>
      </c>
      <c r="F218" s="6">
        <v>7</v>
      </c>
      <c r="G218" s="6" t="b">
        <v>0</v>
      </c>
      <c r="H218" s="6">
        <v>1</v>
      </c>
      <c r="I218" s="6">
        <v>1</v>
      </c>
      <c r="J218" s="12">
        <v>0.12</v>
      </c>
      <c r="K218" s="6">
        <v>0.1212</v>
      </c>
      <c r="L218" s="6">
        <v>0.5</v>
      </c>
      <c r="M218" s="6">
        <v>0.22389999999999999</v>
      </c>
      <c r="N218" s="6">
        <v>2</v>
      </c>
      <c r="O218" s="6">
        <v>75</v>
      </c>
      <c r="P218" s="6">
        <v>77</v>
      </c>
      <c r="Q218" s="15" t="str">
        <f t="shared" si="30"/>
        <v>Weekday</v>
      </c>
      <c r="R218" s="15" t="str">
        <f t="shared" si="31"/>
        <v>Morning</v>
      </c>
      <c r="S218" s="15" t="str">
        <f t="shared" si="32"/>
        <v>Mild</v>
      </c>
      <c r="T218" s="15" t="str">
        <f t="shared" si="33"/>
        <v>Comfortable</v>
      </c>
      <c r="U218" s="15" t="str">
        <f t="shared" si="34"/>
        <v>Clear</v>
      </c>
      <c r="V218" s="15" t="str">
        <f t="shared" si="35"/>
        <v>AM Peak</v>
      </c>
      <c r="W218" s="15" t="str">
        <f t="shared" si="36"/>
        <v>Jan</v>
      </c>
      <c r="X218" s="15" t="str">
        <f t="shared" si="37"/>
        <v>2011-Jan</v>
      </c>
      <c r="Y218" s="15" t="str">
        <f t="shared" si="38"/>
        <v>High Demand</v>
      </c>
      <c r="Z218" t="str">
        <f t="shared" si="39"/>
        <v>Monday</v>
      </c>
    </row>
    <row r="219" spans="1:26" x14ac:dyDescent="0.35">
      <c r="A219" s="8">
        <v>218</v>
      </c>
      <c r="B219" s="9">
        <v>40553</v>
      </c>
      <c r="C219" s="8">
        <v>1</v>
      </c>
      <c r="D219" s="8">
        <v>0</v>
      </c>
      <c r="E219" s="8">
        <v>1</v>
      </c>
      <c r="F219" s="8">
        <v>8</v>
      </c>
      <c r="G219" s="8" t="b">
        <v>0</v>
      </c>
      <c r="H219" s="8">
        <v>1</v>
      </c>
      <c r="I219" s="8">
        <v>2</v>
      </c>
      <c r="J219" s="13">
        <v>0.12</v>
      </c>
      <c r="K219" s="8">
        <v>0.1212</v>
      </c>
      <c r="L219" s="8">
        <v>0.5</v>
      </c>
      <c r="M219" s="8">
        <v>0.28360000000000002</v>
      </c>
      <c r="N219" s="8">
        <v>4</v>
      </c>
      <c r="O219" s="8">
        <v>184</v>
      </c>
      <c r="P219" s="8">
        <v>188</v>
      </c>
      <c r="Q219" s="15" t="str">
        <f t="shared" si="30"/>
        <v>Weekday</v>
      </c>
      <c r="R219" s="15" t="str">
        <f t="shared" si="31"/>
        <v>Morning</v>
      </c>
      <c r="S219" s="15" t="str">
        <f t="shared" si="32"/>
        <v>Mild</v>
      </c>
      <c r="T219" s="15" t="str">
        <f t="shared" si="33"/>
        <v>Comfortable</v>
      </c>
      <c r="U219" s="15" t="str">
        <f t="shared" si="34"/>
        <v>Mist/Cloudy</v>
      </c>
      <c r="V219" s="15" t="str">
        <f t="shared" si="35"/>
        <v>AM Peak</v>
      </c>
      <c r="W219" s="15" t="str">
        <f t="shared" si="36"/>
        <v>Jan</v>
      </c>
      <c r="X219" s="15" t="str">
        <f t="shared" si="37"/>
        <v>2011-Jan</v>
      </c>
      <c r="Y219" s="15" t="str">
        <f t="shared" si="38"/>
        <v>High Demand</v>
      </c>
      <c r="Z219" t="str">
        <f t="shared" si="39"/>
        <v>Monday</v>
      </c>
    </row>
    <row r="220" spans="1:26" x14ac:dyDescent="0.35">
      <c r="A220" s="6">
        <v>219</v>
      </c>
      <c r="B220" s="7">
        <v>40553</v>
      </c>
      <c r="C220" s="6">
        <v>1</v>
      </c>
      <c r="D220" s="6">
        <v>0</v>
      </c>
      <c r="E220" s="6">
        <v>1</v>
      </c>
      <c r="F220" s="6">
        <v>9</v>
      </c>
      <c r="G220" s="6" t="b">
        <v>0</v>
      </c>
      <c r="H220" s="6">
        <v>1</v>
      </c>
      <c r="I220" s="6">
        <v>2</v>
      </c>
      <c r="J220" s="12">
        <v>0.14000000000000001</v>
      </c>
      <c r="K220" s="6">
        <v>0.1212</v>
      </c>
      <c r="L220" s="6">
        <v>0.5</v>
      </c>
      <c r="M220" s="6">
        <v>0.25369999999999998</v>
      </c>
      <c r="N220" s="6">
        <v>2</v>
      </c>
      <c r="O220" s="6">
        <v>92</v>
      </c>
      <c r="P220" s="6">
        <v>94</v>
      </c>
      <c r="Q220" s="15" t="str">
        <f t="shared" si="30"/>
        <v>Weekday</v>
      </c>
      <c r="R220" s="15" t="str">
        <f t="shared" si="31"/>
        <v>Morning</v>
      </c>
      <c r="S220" s="15" t="str">
        <f t="shared" si="32"/>
        <v>Mild</v>
      </c>
      <c r="T220" s="15" t="str">
        <f t="shared" si="33"/>
        <v>Comfortable</v>
      </c>
      <c r="U220" s="15" t="str">
        <f t="shared" si="34"/>
        <v>Mist/Cloudy</v>
      </c>
      <c r="V220" s="15" t="str">
        <f t="shared" si="35"/>
        <v>AM Peak</v>
      </c>
      <c r="W220" s="15" t="str">
        <f t="shared" si="36"/>
        <v>Jan</v>
      </c>
      <c r="X220" s="15" t="str">
        <f t="shared" si="37"/>
        <v>2011-Jan</v>
      </c>
      <c r="Y220" s="15" t="str">
        <f t="shared" si="38"/>
        <v>High Demand</v>
      </c>
      <c r="Z220" t="str">
        <f t="shared" si="39"/>
        <v>Monday</v>
      </c>
    </row>
    <row r="221" spans="1:26" x14ac:dyDescent="0.35">
      <c r="A221" s="8">
        <v>220</v>
      </c>
      <c r="B221" s="9">
        <v>40553</v>
      </c>
      <c r="C221" s="8">
        <v>1</v>
      </c>
      <c r="D221" s="8">
        <v>0</v>
      </c>
      <c r="E221" s="8">
        <v>1</v>
      </c>
      <c r="F221" s="8">
        <v>10</v>
      </c>
      <c r="G221" s="8" t="b">
        <v>0</v>
      </c>
      <c r="H221" s="8">
        <v>1</v>
      </c>
      <c r="I221" s="8">
        <v>2</v>
      </c>
      <c r="J221" s="13">
        <v>0.14000000000000001</v>
      </c>
      <c r="K221" s="8">
        <v>0.1212</v>
      </c>
      <c r="L221" s="8">
        <v>0.5</v>
      </c>
      <c r="M221" s="8">
        <v>0.29849999999999999</v>
      </c>
      <c r="N221" s="8">
        <v>0</v>
      </c>
      <c r="O221" s="8">
        <v>31</v>
      </c>
      <c r="P221" s="8">
        <v>31</v>
      </c>
      <c r="Q221" s="15" t="str">
        <f t="shared" si="30"/>
        <v>Weekday</v>
      </c>
      <c r="R221" s="15" t="str">
        <f t="shared" si="31"/>
        <v>Morning</v>
      </c>
      <c r="S221" s="15" t="str">
        <f t="shared" si="32"/>
        <v>Mild</v>
      </c>
      <c r="T221" s="15" t="str">
        <f t="shared" si="33"/>
        <v>Comfortable</v>
      </c>
      <c r="U221" s="15" t="str">
        <f t="shared" si="34"/>
        <v>Mist/Cloudy</v>
      </c>
      <c r="V221" s="15" t="str">
        <f t="shared" si="35"/>
        <v>Off Peak</v>
      </c>
      <c r="W221" s="15" t="str">
        <f t="shared" si="36"/>
        <v>Jan</v>
      </c>
      <c r="X221" s="15" t="str">
        <f t="shared" si="37"/>
        <v>2011-Jan</v>
      </c>
      <c r="Y221" s="15" t="str">
        <f t="shared" si="38"/>
        <v>Low Demand</v>
      </c>
      <c r="Z221" t="str">
        <f t="shared" si="39"/>
        <v>Monday</v>
      </c>
    </row>
    <row r="222" spans="1:26" x14ac:dyDescent="0.35">
      <c r="A222" s="6">
        <v>221</v>
      </c>
      <c r="B222" s="7">
        <v>40553</v>
      </c>
      <c r="C222" s="6">
        <v>1</v>
      </c>
      <c r="D222" s="6">
        <v>0</v>
      </c>
      <c r="E222" s="6">
        <v>1</v>
      </c>
      <c r="F222" s="6">
        <v>11</v>
      </c>
      <c r="G222" s="6" t="b">
        <v>0</v>
      </c>
      <c r="H222" s="6">
        <v>1</v>
      </c>
      <c r="I222" s="6">
        <v>2</v>
      </c>
      <c r="J222" s="12">
        <v>0.16</v>
      </c>
      <c r="K222" s="6">
        <v>0.13639999999999999</v>
      </c>
      <c r="L222" s="6">
        <v>0.47</v>
      </c>
      <c r="M222" s="6">
        <v>0.28360000000000002</v>
      </c>
      <c r="N222" s="6">
        <v>2</v>
      </c>
      <c r="O222" s="6">
        <v>28</v>
      </c>
      <c r="P222" s="6">
        <v>30</v>
      </c>
      <c r="Q222" s="15" t="str">
        <f t="shared" si="30"/>
        <v>Weekday</v>
      </c>
      <c r="R222" s="15" t="str">
        <f t="shared" si="31"/>
        <v>Morning</v>
      </c>
      <c r="S222" s="15" t="str">
        <f t="shared" si="32"/>
        <v>Mild</v>
      </c>
      <c r="T222" s="15" t="str">
        <f t="shared" si="33"/>
        <v>Comfortable</v>
      </c>
      <c r="U222" s="15" t="str">
        <f t="shared" si="34"/>
        <v>Mist/Cloudy</v>
      </c>
      <c r="V222" s="15" t="str">
        <f t="shared" si="35"/>
        <v>Off Peak</v>
      </c>
      <c r="W222" s="15" t="str">
        <f t="shared" si="36"/>
        <v>Jan</v>
      </c>
      <c r="X222" s="15" t="str">
        <f t="shared" si="37"/>
        <v>2011-Jan</v>
      </c>
      <c r="Y222" s="15" t="str">
        <f t="shared" si="38"/>
        <v>Low Demand</v>
      </c>
      <c r="Z222" t="str">
        <f t="shared" si="39"/>
        <v>Monday</v>
      </c>
    </row>
    <row r="223" spans="1:26" x14ac:dyDescent="0.35">
      <c r="A223" s="8">
        <v>222</v>
      </c>
      <c r="B223" s="9">
        <v>40553</v>
      </c>
      <c r="C223" s="8">
        <v>1</v>
      </c>
      <c r="D223" s="8">
        <v>0</v>
      </c>
      <c r="E223" s="8">
        <v>1</v>
      </c>
      <c r="F223" s="8">
        <v>12</v>
      </c>
      <c r="G223" s="8" t="b">
        <v>0</v>
      </c>
      <c r="H223" s="8">
        <v>1</v>
      </c>
      <c r="I223" s="8">
        <v>2</v>
      </c>
      <c r="J223" s="13">
        <v>0.2</v>
      </c>
      <c r="K223" s="8">
        <v>0.18179999999999999</v>
      </c>
      <c r="L223" s="8">
        <v>0.4</v>
      </c>
      <c r="M223" s="8">
        <v>0.28360000000000002</v>
      </c>
      <c r="N223" s="8">
        <v>5</v>
      </c>
      <c r="O223" s="8">
        <v>47</v>
      </c>
      <c r="P223" s="8">
        <v>52</v>
      </c>
      <c r="Q223" s="15" t="str">
        <f t="shared" si="30"/>
        <v>Weekday</v>
      </c>
      <c r="R223" s="15" t="str">
        <f t="shared" si="31"/>
        <v>Afternoon</v>
      </c>
      <c r="S223" s="15" t="str">
        <f t="shared" si="32"/>
        <v>Mild</v>
      </c>
      <c r="T223" s="15" t="str">
        <f t="shared" si="33"/>
        <v>Comfortable</v>
      </c>
      <c r="U223" s="15" t="str">
        <f t="shared" si="34"/>
        <v>Mist/Cloudy</v>
      </c>
      <c r="V223" s="15" t="str">
        <f t="shared" si="35"/>
        <v>Off Peak</v>
      </c>
      <c r="W223" s="15" t="str">
        <f t="shared" si="36"/>
        <v>Jan</v>
      </c>
      <c r="X223" s="15" t="str">
        <f t="shared" si="37"/>
        <v>2011-Jan</v>
      </c>
      <c r="Y223" s="15" t="str">
        <f t="shared" si="38"/>
        <v>Low Demand</v>
      </c>
      <c r="Z223" t="str">
        <f t="shared" si="39"/>
        <v>Monday</v>
      </c>
    </row>
    <row r="224" spans="1:26" x14ac:dyDescent="0.35">
      <c r="A224" s="6">
        <v>223</v>
      </c>
      <c r="B224" s="7">
        <v>40553</v>
      </c>
      <c r="C224" s="6">
        <v>1</v>
      </c>
      <c r="D224" s="6">
        <v>0</v>
      </c>
      <c r="E224" s="6">
        <v>1</v>
      </c>
      <c r="F224" s="6">
        <v>13</v>
      </c>
      <c r="G224" s="6" t="b">
        <v>0</v>
      </c>
      <c r="H224" s="6">
        <v>1</v>
      </c>
      <c r="I224" s="6">
        <v>2</v>
      </c>
      <c r="J224" s="12">
        <v>0.2</v>
      </c>
      <c r="K224" s="6">
        <v>0.18179999999999999</v>
      </c>
      <c r="L224" s="6">
        <v>0.4</v>
      </c>
      <c r="M224" s="6">
        <v>0.28360000000000002</v>
      </c>
      <c r="N224" s="6">
        <v>4</v>
      </c>
      <c r="O224" s="6">
        <v>50</v>
      </c>
      <c r="P224" s="6">
        <v>54</v>
      </c>
      <c r="Q224" s="15" t="str">
        <f t="shared" si="30"/>
        <v>Weekday</v>
      </c>
      <c r="R224" s="15" t="str">
        <f t="shared" si="31"/>
        <v>Afternoon</v>
      </c>
      <c r="S224" s="15" t="str">
        <f t="shared" si="32"/>
        <v>Mild</v>
      </c>
      <c r="T224" s="15" t="str">
        <f t="shared" si="33"/>
        <v>Comfortable</v>
      </c>
      <c r="U224" s="15" t="str">
        <f t="shared" si="34"/>
        <v>Mist/Cloudy</v>
      </c>
      <c r="V224" s="15" t="str">
        <f t="shared" si="35"/>
        <v>Off Peak</v>
      </c>
      <c r="W224" s="15" t="str">
        <f t="shared" si="36"/>
        <v>Jan</v>
      </c>
      <c r="X224" s="15" t="str">
        <f t="shared" si="37"/>
        <v>2011-Jan</v>
      </c>
      <c r="Y224" s="15" t="str">
        <f t="shared" si="38"/>
        <v>Low Demand</v>
      </c>
      <c r="Z224" t="str">
        <f t="shared" si="39"/>
        <v>Monday</v>
      </c>
    </row>
    <row r="225" spans="1:26" x14ac:dyDescent="0.35">
      <c r="A225" s="8">
        <v>224</v>
      </c>
      <c r="B225" s="9">
        <v>40553</v>
      </c>
      <c r="C225" s="8">
        <v>1</v>
      </c>
      <c r="D225" s="8">
        <v>0</v>
      </c>
      <c r="E225" s="8">
        <v>1</v>
      </c>
      <c r="F225" s="8">
        <v>14</v>
      </c>
      <c r="G225" s="8" t="b">
        <v>0</v>
      </c>
      <c r="H225" s="8">
        <v>1</v>
      </c>
      <c r="I225" s="8">
        <v>2</v>
      </c>
      <c r="J225" s="13">
        <v>0.2</v>
      </c>
      <c r="K225" s="8">
        <v>0.19700000000000001</v>
      </c>
      <c r="L225" s="8">
        <v>0.4</v>
      </c>
      <c r="M225" s="8">
        <v>0.22389999999999999</v>
      </c>
      <c r="N225" s="8">
        <v>0</v>
      </c>
      <c r="O225" s="8">
        <v>47</v>
      </c>
      <c r="P225" s="8">
        <v>47</v>
      </c>
      <c r="Q225" s="15" t="str">
        <f t="shared" si="30"/>
        <v>Weekday</v>
      </c>
      <c r="R225" s="15" t="str">
        <f t="shared" si="31"/>
        <v>Afternoon</v>
      </c>
      <c r="S225" s="15" t="str">
        <f t="shared" si="32"/>
        <v>Mild</v>
      </c>
      <c r="T225" s="15" t="str">
        <f t="shared" si="33"/>
        <v>Comfortable</v>
      </c>
      <c r="U225" s="15" t="str">
        <f t="shared" si="34"/>
        <v>Mist/Cloudy</v>
      </c>
      <c r="V225" s="15" t="str">
        <f t="shared" si="35"/>
        <v>Off Peak</v>
      </c>
      <c r="W225" s="15" t="str">
        <f t="shared" si="36"/>
        <v>Jan</v>
      </c>
      <c r="X225" s="15" t="str">
        <f t="shared" si="37"/>
        <v>2011-Jan</v>
      </c>
      <c r="Y225" s="15" t="str">
        <f t="shared" si="38"/>
        <v>Low Demand</v>
      </c>
      <c r="Z225" t="str">
        <f t="shared" si="39"/>
        <v>Monday</v>
      </c>
    </row>
    <row r="226" spans="1:26" x14ac:dyDescent="0.35">
      <c r="A226" s="6">
        <v>225</v>
      </c>
      <c r="B226" s="7">
        <v>40553</v>
      </c>
      <c r="C226" s="6">
        <v>1</v>
      </c>
      <c r="D226" s="6">
        <v>0</v>
      </c>
      <c r="E226" s="6">
        <v>1</v>
      </c>
      <c r="F226" s="6">
        <v>15</v>
      </c>
      <c r="G226" s="6" t="b">
        <v>0</v>
      </c>
      <c r="H226" s="6">
        <v>1</v>
      </c>
      <c r="I226" s="6">
        <v>2</v>
      </c>
      <c r="J226" s="12">
        <v>0.2</v>
      </c>
      <c r="K226" s="6">
        <v>0.19700000000000001</v>
      </c>
      <c r="L226" s="6">
        <v>0.4</v>
      </c>
      <c r="M226" s="6">
        <v>0.22389999999999999</v>
      </c>
      <c r="N226" s="6">
        <v>2</v>
      </c>
      <c r="O226" s="6">
        <v>43</v>
      </c>
      <c r="P226" s="6">
        <v>45</v>
      </c>
      <c r="Q226" s="15" t="str">
        <f t="shared" si="30"/>
        <v>Weekday</v>
      </c>
      <c r="R226" s="15" t="str">
        <f t="shared" si="31"/>
        <v>Afternoon</v>
      </c>
      <c r="S226" s="15" t="str">
        <f t="shared" si="32"/>
        <v>Mild</v>
      </c>
      <c r="T226" s="15" t="str">
        <f t="shared" si="33"/>
        <v>Comfortable</v>
      </c>
      <c r="U226" s="15" t="str">
        <f t="shared" si="34"/>
        <v>Mist/Cloudy</v>
      </c>
      <c r="V226" s="15" t="str">
        <f t="shared" si="35"/>
        <v>Off Peak</v>
      </c>
      <c r="W226" s="15" t="str">
        <f t="shared" si="36"/>
        <v>Jan</v>
      </c>
      <c r="X226" s="15" t="str">
        <f t="shared" si="37"/>
        <v>2011-Jan</v>
      </c>
      <c r="Y226" s="15" t="str">
        <f t="shared" si="38"/>
        <v>Low Demand</v>
      </c>
      <c r="Z226" t="str">
        <f t="shared" si="39"/>
        <v>Monday</v>
      </c>
    </row>
    <row r="227" spans="1:26" x14ac:dyDescent="0.35">
      <c r="A227" s="8">
        <v>226</v>
      </c>
      <c r="B227" s="9">
        <v>40553</v>
      </c>
      <c r="C227" s="8">
        <v>1</v>
      </c>
      <c r="D227" s="8">
        <v>0</v>
      </c>
      <c r="E227" s="8">
        <v>1</v>
      </c>
      <c r="F227" s="8">
        <v>16</v>
      </c>
      <c r="G227" s="8" t="b">
        <v>0</v>
      </c>
      <c r="H227" s="8">
        <v>1</v>
      </c>
      <c r="I227" s="8">
        <v>1</v>
      </c>
      <c r="J227" s="13">
        <v>0.2</v>
      </c>
      <c r="K227" s="8">
        <v>0.21210000000000001</v>
      </c>
      <c r="L227" s="8">
        <v>0.4</v>
      </c>
      <c r="M227" s="8">
        <v>0.1343</v>
      </c>
      <c r="N227" s="8">
        <v>4</v>
      </c>
      <c r="O227" s="8">
        <v>70</v>
      </c>
      <c r="P227" s="8">
        <v>74</v>
      </c>
      <c r="Q227" s="15" t="str">
        <f t="shared" si="30"/>
        <v>Weekday</v>
      </c>
      <c r="R227" s="15" t="str">
        <f t="shared" si="31"/>
        <v>Afternoon</v>
      </c>
      <c r="S227" s="15" t="str">
        <f t="shared" si="32"/>
        <v>Mild</v>
      </c>
      <c r="T227" s="15" t="str">
        <f t="shared" si="33"/>
        <v>Comfortable</v>
      </c>
      <c r="U227" s="15" t="str">
        <f t="shared" si="34"/>
        <v>Clear</v>
      </c>
      <c r="V227" s="15" t="str">
        <f t="shared" si="35"/>
        <v>Off Peak</v>
      </c>
      <c r="W227" s="15" t="str">
        <f t="shared" si="36"/>
        <v>Jan</v>
      </c>
      <c r="X227" s="15" t="str">
        <f t="shared" si="37"/>
        <v>2011-Jan</v>
      </c>
      <c r="Y227" s="15" t="str">
        <f t="shared" si="38"/>
        <v>High Demand</v>
      </c>
      <c r="Z227" t="str">
        <f t="shared" si="39"/>
        <v>Monday</v>
      </c>
    </row>
    <row r="228" spans="1:26" x14ac:dyDescent="0.35">
      <c r="A228" s="6">
        <v>227</v>
      </c>
      <c r="B228" s="7">
        <v>40553</v>
      </c>
      <c r="C228" s="6">
        <v>1</v>
      </c>
      <c r="D228" s="6">
        <v>0</v>
      </c>
      <c r="E228" s="6">
        <v>1</v>
      </c>
      <c r="F228" s="6">
        <v>17</v>
      </c>
      <c r="G228" s="6" t="b">
        <v>0</v>
      </c>
      <c r="H228" s="6">
        <v>1</v>
      </c>
      <c r="I228" s="6">
        <v>1</v>
      </c>
      <c r="J228" s="12">
        <v>0.2</v>
      </c>
      <c r="K228" s="6">
        <v>0.2273</v>
      </c>
      <c r="L228" s="6">
        <v>0.4</v>
      </c>
      <c r="M228" s="6">
        <v>0.1045</v>
      </c>
      <c r="N228" s="6">
        <v>4</v>
      </c>
      <c r="O228" s="6">
        <v>174</v>
      </c>
      <c r="P228" s="6">
        <v>178</v>
      </c>
      <c r="Q228" s="15" t="str">
        <f t="shared" si="30"/>
        <v>Weekday</v>
      </c>
      <c r="R228" s="15" t="str">
        <f t="shared" si="31"/>
        <v>Night</v>
      </c>
      <c r="S228" s="15" t="str">
        <f t="shared" si="32"/>
        <v>Mild</v>
      </c>
      <c r="T228" s="15" t="str">
        <f t="shared" si="33"/>
        <v>Comfortable</v>
      </c>
      <c r="U228" s="15" t="str">
        <f t="shared" si="34"/>
        <v>Clear</v>
      </c>
      <c r="V228" s="15" t="str">
        <f t="shared" si="35"/>
        <v>PM Peak</v>
      </c>
      <c r="W228" s="15" t="str">
        <f t="shared" si="36"/>
        <v>Jan</v>
      </c>
      <c r="X228" s="15" t="str">
        <f t="shared" si="37"/>
        <v>2011-Jan</v>
      </c>
      <c r="Y228" s="15" t="str">
        <f t="shared" si="38"/>
        <v>High Demand</v>
      </c>
      <c r="Z228" t="str">
        <f t="shared" si="39"/>
        <v>Monday</v>
      </c>
    </row>
    <row r="229" spans="1:26" x14ac:dyDescent="0.35">
      <c r="A229" s="8">
        <v>228</v>
      </c>
      <c r="B229" s="9">
        <v>40553</v>
      </c>
      <c r="C229" s="8">
        <v>1</v>
      </c>
      <c r="D229" s="8">
        <v>0</v>
      </c>
      <c r="E229" s="8">
        <v>1</v>
      </c>
      <c r="F229" s="8">
        <v>18</v>
      </c>
      <c r="G229" s="8" t="b">
        <v>0</v>
      </c>
      <c r="H229" s="8">
        <v>1</v>
      </c>
      <c r="I229" s="8">
        <v>1</v>
      </c>
      <c r="J229" s="13">
        <v>0.2</v>
      </c>
      <c r="K229" s="8">
        <v>0.19700000000000001</v>
      </c>
      <c r="L229" s="8">
        <v>0.4</v>
      </c>
      <c r="M229" s="8">
        <v>0.22389999999999999</v>
      </c>
      <c r="N229" s="8">
        <v>1</v>
      </c>
      <c r="O229" s="8">
        <v>154</v>
      </c>
      <c r="P229" s="8">
        <v>155</v>
      </c>
      <c r="Q229" s="15" t="str">
        <f t="shared" si="30"/>
        <v>Weekday</v>
      </c>
      <c r="R229" s="15" t="str">
        <f t="shared" si="31"/>
        <v>Night</v>
      </c>
      <c r="S229" s="15" t="str">
        <f t="shared" si="32"/>
        <v>Mild</v>
      </c>
      <c r="T229" s="15" t="str">
        <f t="shared" si="33"/>
        <v>Comfortable</v>
      </c>
      <c r="U229" s="15" t="str">
        <f t="shared" si="34"/>
        <v>Clear</v>
      </c>
      <c r="V229" s="15" t="str">
        <f t="shared" si="35"/>
        <v>PM Peak</v>
      </c>
      <c r="W229" s="15" t="str">
        <f t="shared" si="36"/>
        <v>Jan</v>
      </c>
      <c r="X229" s="15" t="str">
        <f t="shared" si="37"/>
        <v>2011-Jan</v>
      </c>
      <c r="Y229" s="15" t="str">
        <f t="shared" si="38"/>
        <v>High Demand</v>
      </c>
      <c r="Z229" t="str">
        <f t="shared" si="39"/>
        <v>Monday</v>
      </c>
    </row>
    <row r="230" spans="1:26" x14ac:dyDescent="0.35">
      <c r="A230" s="6">
        <v>229</v>
      </c>
      <c r="B230" s="7">
        <v>40553</v>
      </c>
      <c r="C230" s="6">
        <v>1</v>
      </c>
      <c r="D230" s="6">
        <v>0</v>
      </c>
      <c r="E230" s="6">
        <v>1</v>
      </c>
      <c r="F230" s="6">
        <v>19</v>
      </c>
      <c r="G230" s="6" t="b">
        <v>0</v>
      </c>
      <c r="H230" s="6">
        <v>1</v>
      </c>
      <c r="I230" s="6">
        <v>1</v>
      </c>
      <c r="J230" s="12">
        <v>0.16</v>
      </c>
      <c r="K230" s="6">
        <v>0.16669999999999999</v>
      </c>
      <c r="L230" s="6">
        <v>0.47</v>
      </c>
      <c r="M230" s="6">
        <v>0.16420000000000001</v>
      </c>
      <c r="N230" s="6">
        <v>3</v>
      </c>
      <c r="O230" s="6">
        <v>92</v>
      </c>
      <c r="P230" s="6">
        <v>95</v>
      </c>
      <c r="Q230" s="15" t="str">
        <f t="shared" si="30"/>
        <v>Weekday</v>
      </c>
      <c r="R230" s="15" t="str">
        <f t="shared" si="31"/>
        <v>Night</v>
      </c>
      <c r="S230" s="15" t="str">
        <f t="shared" si="32"/>
        <v>Mild</v>
      </c>
      <c r="T230" s="15" t="str">
        <f t="shared" si="33"/>
        <v>Comfortable</v>
      </c>
      <c r="U230" s="15" t="str">
        <f t="shared" si="34"/>
        <v>Clear</v>
      </c>
      <c r="V230" s="15" t="str">
        <f t="shared" si="35"/>
        <v>PM Peak</v>
      </c>
      <c r="W230" s="15" t="str">
        <f t="shared" si="36"/>
        <v>Jan</v>
      </c>
      <c r="X230" s="15" t="str">
        <f t="shared" si="37"/>
        <v>2011-Jan</v>
      </c>
      <c r="Y230" s="15" t="str">
        <f t="shared" si="38"/>
        <v>High Demand</v>
      </c>
      <c r="Z230" t="str">
        <f t="shared" si="39"/>
        <v>Monday</v>
      </c>
    </row>
    <row r="231" spans="1:26" x14ac:dyDescent="0.35">
      <c r="A231" s="8">
        <v>230</v>
      </c>
      <c r="B231" s="9">
        <v>40553</v>
      </c>
      <c r="C231" s="8">
        <v>1</v>
      </c>
      <c r="D231" s="8">
        <v>0</v>
      </c>
      <c r="E231" s="8">
        <v>1</v>
      </c>
      <c r="F231" s="8">
        <v>20</v>
      </c>
      <c r="G231" s="8" t="b">
        <v>0</v>
      </c>
      <c r="H231" s="8">
        <v>1</v>
      </c>
      <c r="I231" s="8">
        <v>1</v>
      </c>
      <c r="J231" s="13">
        <v>0.16</v>
      </c>
      <c r="K231" s="8">
        <v>0.16669999999999999</v>
      </c>
      <c r="L231" s="8">
        <v>0.5</v>
      </c>
      <c r="M231" s="8">
        <v>0.16420000000000001</v>
      </c>
      <c r="N231" s="8">
        <v>1</v>
      </c>
      <c r="O231" s="8">
        <v>73</v>
      </c>
      <c r="P231" s="8">
        <v>74</v>
      </c>
      <c r="Q231" s="15" t="str">
        <f t="shared" si="30"/>
        <v>Weekday</v>
      </c>
      <c r="R231" s="15" t="str">
        <f t="shared" si="31"/>
        <v>Night</v>
      </c>
      <c r="S231" s="15" t="str">
        <f t="shared" si="32"/>
        <v>Mild</v>
      </c>
      <c r="T231" s="15" t="str">
        <f t="shared" si="33"/>
        <v>Comfortable</v>
      </c>
      <c r="U231" s="15" t="str">
        <f t="shared" si="34"/>
        <v>Clear</v>
      </c>
      <c r="V231" s="15" t="str">
        <f t="shared" si="35"/>
        <v>Off Peak</v>
      </c>
      <c r="W231" s="15" t="str">
        <f t="shared" si="36"/>
        <v>Jan</v>
      </c>
      <c r="X231" s="15" t="str">
        <f t="shared" si="37"/>
        <v>2011-Jan</v>
      </c>
      <c r="Y231" s="15" t="str">
        <f t="shared" si="38"/>
        <v>High Demand</v>
      </c>
      <c r="Z231" t="str">
        <f t="shared" si="39"/>
        <v>Monday</v>
      </c>
    </row>
    <row r="232" spans="1:26" x14ac:dyDescent="0.35">
      <c r="A232" s="6">
        <v>231</v>
      </c>
      <c r="B232" s="7">
        <v>40553</v>
      </c>
      <c r="C232" s="6">
        <v>1</v>
      </c>
      <c r="D232" s="6">
        <v>0</v>
      </c>
      <c r="E232" s="6">
        <v>1</v>
      </c>
      <c r="F232" s="6">
        <v>21</v>
      </c>
      <c r="G232" s="6" t="b">
        <v>0</v>
      </c>
      <c r="H232" s="6">
        <v>1</v>
      </c>
      <c r="I232" s="6">
        <v>1</v>
      </c>
      <c r="J232" s="12">
        <v>0.14000000000000001</v>
      </c>
      <c r="K232" s="6">
        <v>0.13639999999999999</v>
      </c>
      <c r="L232" s="6">
        <v>0.59</v>
      </c>
      <c r="M232" s="6">
        <v>0.19400000000000001</v>
      </c>
      <c r="N232" s="6">
        <v>1</v>
      </c>
      <c r="O232" s="6">
        <v>37</v>
      </c>
      <c r="P232" s="6">
        <v>38</v>
      </c>
      <c r="Q232" s="15" t="str">
        <f t="shared" si="30"/>
        <v>Weekday</v>
      </c>
      <c r="R232" s="15" t="str">
        <f t="shared" si="31"/>
        <v>Night</v>
      </c>
      <c r="S232" s="15" t="str">
        <f t="shared" si="32"/>
        <v>Mild</v>
      </c>
      <c r="T232" s="15" t="str">
        <f t="shared" si="33"/>
        <v>Comfortable</v>
      </c>
      <c r="U232" s="15" t="str">
        <f t="shared" si="34"/>
        <v>Clear</v>
      </c>
      <c r="V232" s="15" t="str">
        <f t="shared" si="35"/>
        <v>Off Peak</v>
      </c>
      <c r="W232" s="15" t="str">
        <f t="shared" si="36"/>
        <v>Jan</v>
      </c>
      <c r="X232" s="15" t="str">
        <f t="shared" si="37"/>
        <v>2011-Jan</v>
      </c>
      <c r="Y232" s="15" t="str">
        <f t="shared" si="38"/>
        <v>Low Demand</v>
      </c>
      <c r="Z232" t="str">
        <f t="shared" si="39"/>
        <v>Monday</v>
      </c>
    </row>
    <row r="233" spans="1:26" x14ac:dyDescent="0.35">
      <c r="A233" s="8">
        <v>232</v>
      </c>
      <c r="B233" s="9">
        <v>40553</v>
      </c>
      <c r="C233" s="8">
        <v>1</v>
      </c>
      <c r="D233" s="8">
        <v>0</v>
      </c>
      <c r="E233" s="8">
        <v>1</v>
      </c>
      <c r="F233" s="8">
        <v>22</v>
      </c>
      <c r="G233" s="8" t="b">
        <v>0</v>
      </c>
      <c r="H233" s="8">
        <v>1</v>
      </c>
      <c r="I233" s="8">
        <v>1</v>
      </c>
      <c r="J233" s="13">
        <v>0.14000000000000001</v>
      </c>
      <c r="K233" s="8">
        <v>0.1515</v>
      </c>
      <c r="L233" s="8">
        <v>0.59</v>
      </c>
      <c r="M233" s="8">
        <v>0.16420000000000001</v>
      </c>
      <c r="N233" s="8">
        <v>2</v>
      </c>
      <c r="O233" s="8">
        <v>22</v>
      </c>
      <c r="P233" s="8">
        <v>24</v>
      </c>
      <c r="Q233" s="15" t="str">
        <f t="shared" si="30"/>
        <v>Weekday</v>
      </c>
      <c r="R233" s="15" t="str">
        <f t="shared" si="31"/>
        <v>Night</v>
      </c>
      <c r="S233" s="15" t="str">
        <f t="shared" si="32"/>
        <v>Mild</v>
      </c>
      <c r="T233" s="15" t="str">
        <f t="shared" si="33"/>
        <v>Comfortable</v>
      </c>
      <c r="U233" s="15" t="str">
        <f t="shared" si="34"/>
        <v>Clear</v>
      </c>
      <c r="V233" s="15" t="str">
        <f t="shared" si="35"/>
        <v>Off Peak</v>
      </c>
      <c r="W233" s="15" t="str">
        <f t="shared" si="36"/>
        <v>Jan</v>
      </c>
      <c r="X233" s="15" t="str">
        <f t="shared" si="37"/>
        <v>2011-Jan</v>
      </c>
      <c r="Y233" s="15" t="str">
        <f t="shared" si="38"/>
        <v>Low Demand</v>
      </c>
      <c r="Z233" t="str">
        <f t="shared" si="39"/>
        <v>Monday</v>
      </c>
    </row>
    <row r="234" spans="1:26" x14ac:dyDescent="0.35">
      <c r="A234" s="6">
        <v>233</v>
      </c>
      <c r="B234" s="7">
        <v>40553</v>
      </c>
      <c r="C234" s="6">
        <v>1</v>
      </c>
      <c r="D234" s="6">
        <v>0</v>
      </c>
      <c r="E234" s="6">
        <v>1</v>
      </c>
      <c r="F234" s="6">
        <v>23</v>
      </c>
      <c r="G234" s="6" t="b">
        <v>0</v>
      </c>
      <c r="H234" s="6">
        <v>1</v>
      </c>
      <c r="I234" s="6">
        <v>1</v>
      </c>
      <c r="J234" s="12">
        <v>0.14000000000000001</v>
      </c>
      <c r="K234" s="6">
        <v>0.1515</v>
      </c>
      <c r="L234" s="6">
        <v>0.59</v>
      </c>
      <c r="M234" s="6">
        <v>0.16420000000000001</v>
      </c>
      <c r="N234" s="6">
        <v>0</v>
      </c>
      <c r="O234" s="6">
        <v>18</v>
      </c>
      <c r="P234" s="6">
        <v>18</v>
      </c>
      <c r="Q234" s="15" t="str">
        <f t="shared" si="30"/>
        <v>Weekday</v>
      </c>
      <c r="R234" s="15" t="str">
        <f t="shared" si="31"/>
        <v>Night</v>
      </c>
      <c r="S234" s="15" t="str">
        <f t="shared" si="32"/>
        <v>Mild</v>
      </c>
      <c r="T234" s="15" t="str">
        <f t="shared" si="33"/>
        <v>Comfortable</v>
      </c>
      <c r="U234" s="15" t="str">
        <f t="shared" si="34"/>
        <v>Clear</v>
      </c>
      <c r="V234" s="15" t="str">
        <f t="shared" si="35"/>
        <v>Off Peak</v>
      </c>
      <c r="W234" s="15" t="str">
        <f t="shared" si="36"/>
        <v>Jan</v>
      </c>
      <c r="X234" s="15" t="str">
        <f t="shared" si="37"/>
        <v>2011-Jan</v>
      </c>
      <c r="Y234" s="15" t="str">
        <f t="shared" si="38"/>
        <v>Low Demand</v>
      </c>
      <c r="Z234" t="str">
        <f t="shared" si="39"/>
        <v>Monday</v>
      </c>
    </row>
    <row r="235" spans="1:26" x14ac:dyDescent="0.35">
      <c r="A235" s="8">
        <v>234</v>
      </c>
      <c r="B235" s="9">
        <v>40554</v>
      </c>
      <c r="C235" s="8">
        <v>1</v>
      </c>
      <c r="D235" s="8">
        <v>0</v>
      </c>
      <c r="E235" s="8">
        <v>1</v>
      </c>
      <c r="F235" s="8">
        <v>0</v>
      </c>
      <c r="G235" s="8" t="b">
        <v>0</v>
      </c>
      <c r="H235" s="8">
        <v>2</v>
      </c>
      <c r="I235" s="8">
        <v>1</v>
      </c>
      <c r="J235" s="13">
        <v>0.14000000000000001</v>
      </c>
      <c r="K235" s="8">
        <v>0.16669999999999999</v>
      </c>
      <c r="L235" s="8">
        <v>0.59</v>
      </c>
      <c r="M235" s="8">
        <v>0.1045</v>
      </c>
      <c r="N235" s="8">
        <v>2</v>
      </c>
      <c r="O235" s="8">
        <v>10</v>
      </c>
      <c r="P235" s="8">
        <v>12</v>
      </c>
      <c r="Q235" s="15" t="str">
        <f t="shared" si="30"/>
        <v>Weekday</v>
      </c>
      <c r="R235" s="15" t="str">
        <f t="shared" si="31"/>
        <v>Late Night</v>
      </c>
      <c r="S235" s="15" t="str">
        <f t="shared" si="32"/>
        <v>Mild</v>
      </c>
      <c r="T235" s="15" t="str">
        <f t="shared" si="33"/>
        <v>Comfortable</v>
      </c>
      <c r="U235" s="15" t="str">
        <f t="shared" si="34"/>
        <v>Clear</v>
      </c>
      <c r="V235" s="15" t="str">
        <f t="shared" si="35"/>
        <v>Off Peak</v>
      </c>
      <c r="W235" s="15" t="str">
        <f t="shared" si="36"/>
        <v>Jan</v>
      </c>
      <c r="X235" s="15" t="str">
        <f t="shared" si="37"/>
        <v>2011-Jan</v>
      </c>
      <c r="Y235" s="15" t="str">
        <f t="shared" si="38"/>
        <v>Low Demand</v>
      </c>
      <c r="Z235" t="str">
        <f t="shared" si="39"/>
        <v>Tuesday</v>
      </c>
    </row>
    <row r="236" spans="1:26" x14ac:dyDescent="0.35">
      <c r="A236" s="6">
        <v>235</v>
      </c>
      <c r="B236" s="7">
        <v>40554</v>
      </c>
      <c r="C236" s="6">
        <v>1</v>
      </c>
      <c r="D236" s="6">
        <v>0</v>
      </c>
      <c r="E236" s="6">
        <v>1</v>
      </c>
      <c r="F236" s="6">
        <v>1</v>
      </c>
      <c r="G236" s="6" t="b">
        <v>0</v>
      </c>
      <c r="H236" s="6">
        <v>2</v>
      </c>
      <c r="I236" s="6">
        <v>1</v>
      </c>
      <c r="J236" s="12">
        <v>0.14000000000000001</v>
      </c>
      <c r="K236" s="6">
        <v>0.1515</v>
      </c>
      <c r="L236" s="6">
        <v>0.59</v>
      </c>
      <c r="M236" s="6">
        <v>0.16420000000000001</v>
      </c>
      <c r="N236" s="6">
        <v>0</v>
      </c>
      <c r="O236" s="6">
        <v>3</v>
      </c>
      <c r="P236" s="6">
        <v>3</v>
      </c>
      <c r="Q236" s="15" t="str">
        <f t="shared" si="30"/>
        <v>Weekday</v>
      </c>
      <c r="R236" s="15" t="str">
        <f t="shared" si="31"/>
        <v>Late Night</v>
      </c>
      <c r="S236" s="15" t="str">
        <f t="shared" si="32"/>
        <v>Mild</v>
      </c>
      <c r="T236" s="15" t="str">
        <f t="shared" si="33"/>
        <v>Comfortable</v>
      </c>
      <c r="U236" s="15" t="str">
        <f t="shared" si="34"/>
        <v>Clear</v>
      </c>
      <c r="V236" s="15" t="str">
        <f t="shared" si="35"/>
        <v>Off Peak</v>
      </c>
      <c r="W236" s="15" t="str">
        <f t="shared" si="36"/>
        <v>Jan</v>
      </c>
      <c r="X236" s="15" t="str">
        <f t="shared" si="37"/>
        <v>2011-Jan</v>
      </c>
      <c r="Y236" s="15" t="str">
        <f t="shared" si="38"/>
        <v>Low Demand</v>
      </c>
      <c r="Z236" t="str">
        <f t="shared" si="39"/>
        <v>Tuesday</v>
      </c>
    </row>
    <row r="237" spans="1:26" x14ac:dyDescent="0.35">
      <c r="A237" s="8">
        <v>236</v>
      </c>
      <c r="B237" s="9">
        <v>40554</v>
      </c>
      <c r="C237" s="8">
        <v>1</v>
      </c>
      <c r="D237" s="8">
        <v>0</v>
      </c>
      <c r="E237" s="8">
        <v>1</v>
      </c>
      <c r="F237" s="8">
        <v>2</v>
      </c>
      <c r="G237" s="8" t="b">
        <v>0</v>
      </c>
      <c r="H237" s="8">
        <v>2</v>
      </c>
      <c r="I237" s="8">
        <v>2</v>
      </c>
      <c r="J237" s="13">
        <v>0.16</v>
      </c>
      <c r="K237" s="8">
        <v>0.1515</v>
      </c>
      <c r="L237" s="8">
        <v>0.55000000000000004</v>
      </c>
      <c r="M237" s="8">
        <v>0.19400000000000001</v>
      </c>
      <c r="N237" s="8">
        <v>0</v>
      </c>
      <c r="O237" s="8">
        <v>3</v>
      </c>
      <c r="P237" s="8">
        <v>3</v>
      </c>
      <c r="Q237" s="15" t="str">
        <f t="shared" si="30"/>
        <v>Weekday</v>
      </c>
      <c r="R237" s="15" t="str">
        <f t="shared" si="31"/>
        <v>Late Night</v>
      </c>
      <c r="S237" s="15" t="str">
        <f t="shared" si="32"/>
        <v>Mild</v>
      </c>
      <c r="T237" s="15" t="str">
        <f t="shared" si="33"/>
        <v>Comfortable</v>
      </c>
      <c r="U237" s="15" t="str">
        <f t="shared" si="34"/>
        <v>Mist/Cloudy</v>
      </c>
      <c r="V237" s="15" t="str">
        <f t="shared" si="35"/>
        <v>Off Peak</v>
      </c>
      <c r="W237" s="15" t="str">
        <f t="shared" si="36"/>
        <v>Jan</v>
      </c>
      <c r="X237" s="15" t="str">
        <f t="shared" si="37"/>
        <v>2011-Jan</v>
      </c>
      <c r="Y237" s="15" t="str">
        <f t="shared" si="38"/>
        <v>Low Demand</v>
      </c>
      <c r="Z237" t="str">
        <f t="shared" si="39"/>
        <v>Tuesday</v>
      </c>
    </row>
    <row r="238" spans="1:26" x14ac:dyDescent="0.35">
      <c r="A238" s="6">
        <v>237</v>
      </c>
      <c r="B238" s="7">
        <v>40554</v>
      </c>
      <c r="C238" s="6">
        <v>1</v>
      </c>
      <c r="D238" s="6">
        <v>0</v>
      </c>
      <c r="E238" s="6">
        <v>1</v>
      </c>
      <c r="F238" s="6">
        <v>5</v>
      </c>
      <c r="G238" s="6" t="b">
        <v>0</v>
      </c>
      <c r="H238" s="6">
        <v>2</v>
      </c>
      <c r="I238" s="6">
        <v>2</v>
      </c>
      <c r="J238" s="12">
        <v>0.16</v>
      </c>
      <c r="K238" s="6">
        <v>0.18179999999999999</v>
      </c>
      <c r="L238" s="6">
        <v>0.55000000000000004</v>
      </c>
      <c r="M238" s="6">
        <v>0.1343</v>
      </c>
      <c r="N238" s="6">
        <v>0</v>
      </c>
      <c r="O238" s="6">
        <v>6</v>
      </c>
      <c r="P238" s="6">
        <v>6</v>
      </c>
      <c r="Q238" s="15" t="str">
        <f t="shared" si="30"/>
        <v>Weekday</v>
      </c>
      <c r="R238" s="15" t="str">
        <f t="shared" si="31"/>
        <v>Late Night</v>
      </c>
      <c r="S238" s="15" t="str">
        <f t="shared" si="32"/>
        <v>Mild</v>
      </c>
      <c r="T238" s="15" t="str">
        <f t="shared" si="33"/>
        <v>Comfortable</v>
      </c>
      <c r="U238" s="15" t="str">
        <f t="shared" si="34"/>
        <v>Mist/Cloudy</v>
      </c>
      <c r="V238" s="15" t="str">
        <f t="shared" si="35"/>
        <v>Off Peak</v>
      </c>
      <c r="W238" s="15" t="str">
        <f t="shared" si="36"/>
        <v>Jan</v>
      </c>
      <c r="X238" s="15" t="str">
        <f t="shared" si="37"/>
        <v>2011-Jan</v>
      </c>
      <c r="Y238" s="15" t="str">
        <f t="shared" si="38"/>
        <v>Low Demand</v>
      </c>
      <c r="Z238" t="str">
        <f t="shared" si="39"/>
        <v>Tuesday</v>
      </c>
    </row>
    <row r="239" spans="1:26" x14ac:dyDescent="0.35">
      <c r="A239" s="8">
        <v>238</v>
      </c>
      <c r="B239" s="9">
        <v>40554</v>
      </c>
      <c r="C239" s="8">
        <v>1</v>
      </c>
      <c r="D239" s="8">
        <v>0</v>
      </c>
      <c r="E239" s="8">
        <v>1</v>
      </c>
      <c r="F239" s="8">
        <v>6</v>
      </c>
      <c r="G239" s="8" t="b">
        <v>0</v>
      </c>
      <c r="H239" s="8">
        <v>2</v>
      </c>
      <c r="I239" s="8">
        <v>2</v>
      </c>
      <c r="J239" s="13">
        <v>0.16</v>
      </c>
      <c r="K239" s="8">
        <v>0.18179999999999999</v>
      </c>
      <c r="L239" s="8">
        <v>0.55000000000000004</v>
      </c>
      <c r="M239" s="8">
        <v>0.1343</v>
      </c>
      <c r="N239" s="8">
        <v>0</v>
      </c>
      <c r="O239" s="8">
        <v>27</v>
      </c>
      <c r="P239" s="8">
        <v>27</v>
      </c>
      <c r="Q239" s="15" t="str">
        <f t="shared" si="30"/>
        <v>Weekday</v>
      </c>
      <c r="R239" s="15" t="str">
        <f t="shared" si="31"/>
        <v>Morning</v>
      </c>
      <c r="S239" s="15" t="str">
        <f t="shared" si="32"/>
        <v>Mild</v>
      </c>
      <c r="T239" s="15" t="str">
        <f t="shared" si="33"/>
        <v>Comfortable</v>
      </c>
      <c r="U239" s="15" t="str">
        <f t="shared" si="34"/>
        <v>Mist/Cloudy</v>
      </c>
      <c r="V239" s="15" t="str">
        <f t="shared" si="35"/>
        <v>Off Peak</v>
      </c>
      <c r="W239" s="15" t="str">
        <f t="shared" si="36"/>
        <v>Jan</v>
      </c>
      <c r="X239" s="15" t="str">
        <f t="shared" si="37"/>
        <v>2011-Jan</v>
      </c>
      <c r="Y239" s="15" t="str">
        <f t="shared" si="38"/>
        <v>Low Demand</v>
      </c>
      <c r="Z239" t="str">
        <f t="shared" si="39"/>
        <v>Tuesday</v>
      </c>
    </row>
    <row r="240" spans="1:26" x14ac:dyDescent="0.35">
      <c r="A240" s="6">
        <v>239</v>
      </c>
      <c r="B240" s="7">
        <v>40554</v>
      </c>
      <c r="C240" s="6">
        <v>1</v>
      </c>
      <c r="D240" s="6">
        <v>0</v>
      </c>
      <c r="E240" s="6">
        <v>1</v>
      </c>
      <c r="F240" s="6">
        <v>7</v>
      </c>
      <c r="G240" s="6" t="b">
        <v>0</v>
      </c>
      <c r="H240" s="6">
        <v>2</v>
      </c>
      <c r="I240" s="6">
        <v>2</v>
      </c>
      <c r="J240" s="12">
        <v>0.16</v>
      </c>
      <c r="K240" s="6">
        <v>0.2273</v>
      </c>
      <c r="L240" s="6">
        <v>0.55000000000000004</v>
      </c>
      <c r="M240" s="6">
        <v>0</v>
      </c>
      <c r="N240" s="6">
        <v>2</v>
      </c>
      <c r="O240" s="6">
        <v>97</v>
      </c>
      <c r="P240" s="6">
        <v>99</v>
      </c>
      <c r="Q240" s="15" t="str">
        <f t="shared" si="30"/>
        <v>Weekday</v>
      </c>
      <c r="R240" s="15" t="str">
        <f t="shared" si="31"/>
        <v>Morning</v>
      </c>
      <c r="S240" s="15" t="str">
        <f t="shared" si="32"/>
        <v>Mild</v>
      </c>
      <c r="T240" s="15" t="str">
        <f t="shared" si="33"/>
        <v>Comfortable</v>
      </c>
      <c r="U240" s="15" t="str">
        <f t="shared" si="34"/>
        <v>Mist/Cloudy</v>
      </c>
      <c r="V240" s="15" t="str">
        <f t="shared" si="35"/>
        <v>AM Peak</v>
      </c>
      <c r="W240" s="15" t="str">
        <f t="shared" si="36"/>
        <v>Jan</v>
      </c>
      <c r="X240" s="15" t="str">
        <f t="shared" si="37"/>
        <v>2011-Jan</v>
      </c>
      <c r="Y240" s="15" t="str">
        <f t="shared" si="38"/>
        <v>High Demand</v>
      </c>
      <c r="Z240" t="str">
        <f t="shared" si="39"/>
        <v>Tuesday</v>
      </c>
    </row>
    <row r="241" spans="1:26" x14ac:dyDescent="0.35">
      <c r="A241" s="8">
        <v>240</v>
      </c>
      <c r="B241" s="9">
        <v>40554</v>
      </c>
      <c r="C241" s="8">
        <v>1</v>
      </c>
      <c r="D241" s="8">
        <v>0</v>
      </c>
      <c r="E241" s="8">
        <v>1</v>
      </c>
      <c r="F241" s="8">
        <v>8</v>
      </c>
      <c r="G241" s="8" t="b">
        <v>0</v>
      </c>
      <c r="H241" s="8">
        <v>2</v>
      </c>
      <c r="I241" s="8">
        <v>2</v>
      </c>
      <c r="J241" s="13">
        <v>0.18</v>
      </c>
      <c r="K241" s="8">
        <v>0.21210000000000001</v>
      </c>
      <c r="L241" s="8">
        <v>0.51</v>
      </c>
      <c r="M241" s="8">
        <v>8.9599999999999999E-2</v>
      </c>
      <c r="N241" s="8">
        <v>3</v>
      </c>
      <c r="O241" s="8">
        <v>214</v>
      </c>
      <c r="P241" s="8">
        <v>217</v>
      </c>
      <c r="Q241" s="15" t="str">
        <f t="shared" si="30"/>
        <v>Weekday</v>
      </c>
      <c r="R241" s="15" t="str">
        <f t="shared" si="31"/>
        <v>Morning</v>
      </c>
      <c r="S241" s="15" t="str">
        <f t="shared" si="32"/>
        <v>Mild</v>
      </c>
      <c r="T241" s="15" t="str">
        <f t="shared" si="33"/>
        <v>Comfortable</v>
      </c>
      <c r="U241" s="15" t="str">
        <f t="shared" si="34"/>
        <v>Mist/Cloudy</v>
      </c>
      <c r="V241" s="15" t="str">
        <f t="shared" si="35"/>
        <v>AM Peak</v>
      </c>
      <c r="W241" s="15" t="str">
        <f t="shared" si="36"/>
        <v>Jan</v>
      </c>
      <c r="X241" s="15" t="str">
        <f t="shared" si="37"/>
        <v>2011-Jan</v>
      </c>
      <c r="Y241" s="15" t="str">
        <f t="shared" si="38"/>
        <v>High Demand</v>
      </c>
      <c r="Z241" t="str">
        <f t="shared" si="39"/>
        <v>Tuesday</v>
      </c>
    </row>
    <row r="242" spans="1:26" x14ac:dyDescent="0.35">
      <c r="A242" s="6">
        <v>241</v>
      </c>
      <c r="B242" s="7">
        <v>40554</v>
      </c>
      <c r="C242" s="6">
        <v>1</v>
      </c>
      <c r="D242" s="6">
        <v>0</v>
      </c>
      <c r="E242" s="6">
        <v>1</v>
      </c>
      <c r="F242" s="6">
        <v>9</v>
      </c>
      <c r="G242" s="6" t="b">
        <v>0</v>
      </c>
      <c r="H242" s="6">
        <v>2</v>
      </c>
      <c r="I242" s="6">
        <v>2</v>
      </c>
      <c r="J242" s="12">
        <v>0.18</v>
      </c>
      <c r="K242" s="6">
        <v>0.19700000000000001</v>
      </c>
      <c r="L242" s="6">
        <v>0.51</v>
      </c>
      <c r="M242" s="6">
        <v>0.16420000000000001</v>
      </c>
      <c r="N242" s="6">
        <v>3</v>
      </c>
      <c r="O242" s="6">
        <v>127</v>
      </c>
      <c r="P242" s="6">
        <v>130</v>
      </c>
      <c r="Q242" s="15" t="str">
        <f t="shared" si="30"/>
        <v>Weekday</v>
      </c>
      <c r="R242" s="15" t="str">
        <f t="shared" si="31"/>
        <v>Morning</v>
      </c>
      <c r="S242" s="15" t="str">
        <f t="shared" si="32"/>
        <v>Mild</v>
      </c>
      <c r="T242" s="15" t="str">
        <f t="shared" si="33"/>
        <v>Comfortable</v>
      </c>
      <c r="U242" s="15" t="str">
        <f t="shared" si="34"/>
        <v>Mist/Cloudy</v>
      </c>
      <c r="V242" s="15" t="str">
        <f t="shared" si="35"/>
        <v>AM Peak</v>
      </c>
      <c r="W242" s="15" t="str">
        <f t="shared" si="36"/>
        <v>Jan</v>
      </c>
      <c r="X242" s="15" t="str">
        <f t="shared" si="37"/>
        <v>2011-Jan</v>
      </c>
      <c r="Y242" s="15" t="str">
        <f t="shared" si="38"/>
        <v>High Demand</v>
      </c>
      <c r="Z242" t="str">
        <f t="shared" si="39"/>
        <v>Tuesday</v>
      </c>
    </row>
    <row r="243" spans="1:26" x14ac:dyDescent="0.35">
      <c r="A243" s="8">
        <v>242</v>
      </c>
      <c r="B243" s="9">
        <v>40554</v>
      </c>
      <c r="C243" s="8">
        <v>1</v>
      </c>
      <c r="D243" s="8">
        <v>0</v>
      </c>
      <c r="E243" s="8">
        <v>1</v>
      </c>
      <c r="F243" s="8">
        <v>10</v>
      </c>
      <c r="G243" s="8" t="b">
        <v>0</v>
      </c>
      <c r="H243" s="8">
        <v>2</v>
      </c>
      <c r="I243" s="8">
        <v>2</v>
      </c>
      <c r="J243" s="13">
        <v>0.2</v>
      </c>
      <c r="K243" s="8">
        <v>0.21210000000000001</v>
      </c>
      <c r="L243" s="8">
        <v>0.51</v>
      </c>
      <c r="M243" s="8">
        <v>0.16420000000000001</v>
      </c>
      <c r="N243" s="8">
        <v>3</v>
      </c>
      <c r="O243" s="8">
        <v>51</v>
      </c>
      <c r="P243" s="8">
        <v>54</v>
      </c>
      <c r="Q243" s="15" t="str">
        <f t="shared" si="30"/>
        <v>Weekday</v>
      </c>
      <c r="R243" s="15" t="str">
        <f t="shared" si="31"/>
        <v>Morning</v>
      </c>
      <c r="S243" s="15" t="str">
        <f t="shared" si="32"/>
        <v>Mild</v>
      </c>
      <c r="T243" s="15" t="str">
        <f t="shared" si="33"/>
        <v>Comfortable</v>
      </c>
      <c r="U243" s="15" t="str">
        <f t="shared" si="34"/>
        <v>Mist/Cloudy</v>
      </c>
      <c r="V243" s="15" t="str">
        <f t="shared" si="35"/>
        <v>Off Peak</v>
      </c>
      <c r="W243" s="15" t="str">
        <f t="shared" si="36"/>
        <v>Jan</v>
      </c>
      <c r="X243" s="15" t="str">
        <f t="shared" si="37"/>
        <v>2011-Jan</v>
      </c>
      <c r="Y243" s="15" t="str">
        <f t="shared" si="38"/>
        <v>Low Demand</v>
      </c>
      <c r="Z243" t="str">
        <f t="shared" si="39"/>
        <v>Tuesday</v>
      </c>
    </row>
    <row r="244" spans="1:26" x14ac:dyDescent="0.35">
      <c r="A244" s="6">
        <v>243</v>
      </c>
      <c r="B244" s="7">
        <v>40554</v>
      </c>
      <c r="C244" s="6">
        <v>1</v>
      </c>
      <c r="D244" s="6">
        <v>0</v>
      </c>
      <c r="E244" s="6">
        <v>1</v>
      </c>
      <c r="F244" s="6">
        <v>11</v>
      </c>
      <c r="G244" s="6" t="b">
        <v>0</v>
      </c>
      <c r="H244" s="6">
        <v>2</v>
      </c>
      <c r="I244" s="6">
        <v>2</v>
      </c>
      <c r="J244" s="12">
        <v>0.2</v>
      </c>
      <c r="K244" s="6">
        <v>0.21210000000000001</v>
      </c>
      <c r="L244" s="6">
        <v>0.47</v>
      </c>
      <c r="M244" s="6">
        <v>0.1343</v>
      </c>
      <c r="N244" s="6">
        <v>4</v>
      </c>
      <c r="O244" s="6">
        <v>31</v>
      </c>
      <c r="P244" s="6">
        <v>35</v>
      </c>
      <c r="Q244" s="15" t="str">
        <f t="shared" si="30"/>
        <v>Weekday</v>
      </c>
      <c r="R244" s="15" t="str">
        <f t="shared" si="31"/>
        <v>Morning</v>
      </c>
      <c r="S244" s="15" t="str">
        <f t="shared" si="32"/>
        <v>Mild</v>
      </c>
      <c r="T244" s="15" t="str">
        <f t="shared" si="33"/>
        <v>Comfortable</v>
      </c>
      <c r="U244" s="15" t="str">
        <f t="shared" si="34"/>
        <v>Mist/Cloudy</v>
      </c>
      <c r="V244" s="15" t="str">
        <f t="shared" si="35"/>
        <v>Off Peak</v>
      </c>
      <c r="W244" s="15" t="str">
        <f t="shared" si="36"/>
        <v>Jan</v>
      </c>
      <c r="X244" s="15" t="str">
        <f t="shared" si="37"/>
        <v>2011-Jan</v>
      </c>
      <c r="Y244" s="15" t="str">
        <f t="shared" si="38"/>
        <v>Low Demand</v>
      </c>
      <c r="Z244" t="str">
        <f t="shared" si="39"/>
        <v>Tuesday</v>
      </c>
    </row>
    <row r="245" spans="1:26" x14ac:dyDescent="0.35">
      <c r="A245" s="8">
        <v>244</v>
      </c>
      <c r="B245" s="9">
        <v>40554</v>
      </c>
      <c r="C245" s="8">
        <v>1</v>
      </c>
      <c r="D245" s="8">
        <v>0</v>
      </c>
      <c r="E245" s="8">
        <v>1</v>
      </c>
      <c r="F245" s="8">
        <v>12</v>
      </c>
      <c r="G245" s="8" t="b">
        <v>0</v>
      </c>
      <c r="H245" s="8">
        <v>2</v>
      </c>
      <c r="I245" s="8">
        <v>2</v>
      </c>
      <c r="J245" s="13">
        <v>0.2</v>
      </c>
      <c r="K245" s="8">
        <v>0.2273</v>
      </c>
      <c r="L245" s="8">
        <v>0.51</v>
      </c>
      <c r="M245" s="8">
        <v>0.1045</v>
      </c>
      <c r="N245" s="8">
        <v>2</v>
      </c>
      <c r="O245" s="8">
        <v>55</v>
      </c>
      <c r="P245" s="8">
        <v>57</v>
      </c>
      <c r="Q245" s="15" t="str">
        <f t="shared" si="30"/>
        <v>Weekday</v>
      </c>
      <c r="R245" s="15" t="str">
        <f t="shared" si="31"/>
        <v>Afternoon</v>
      </c>
      <c r="S245" s="15" t="str">
        <f t="shared" si="32"/>
        <v>Mild</v>
      </c>
      <c r="T245" s="15" t="str">
        <f t="shared" si="33"/>
        <v>Comfortable</v>
      </c>
      <c r="U245" s="15" t="str">
        <f t="shared" si="34"/>
        <v>Mist/Cloudy</v>
      </c>
      <c r="V245" s="15" t="str">
        <f t="shared" si="35"/>
        <v>Off Peak</v>
      </c>
      <c r="W245" s="15" t="str">
        <f t="shared" si="36"/>
        <v>Jan</v>
      </c>
      <c r="X245" s="15" t="str">
        <f t="shared" si="37"/>
        <v>2011-Jan</v>
      </c>
      <c r="Y245" s="15" t="str">
        <f t="shared" si="38"/>
        <v>Low Demand</v>
      </c>
      <c r="Z245" t="str">
        <f t="shared" si="39"/>
        <v>Tuesday</v>
      </c>
    </row>
    <row r="246" spans="1:26" x14ac:dyDescent="0.35">
      <c r="A246" s="6">
        <v>245</v>
      </c>
      <c r="B246" s="7">
        <v>40554</v>
      </c>
      <c r="C246" s="6">
        <v>1</v>
      </c>
      <c r="D246" s="6">
        <v>0</v>
      </c>
      <c r="E246" s="6">
        <v>1</v>
      </c>
      <c r="F246" s="6">
        <v>13</v>
      </c>
      <c r="G246" s="6" t="b">
        <v>0</v>
      </c>
      <c r="H246" s="6">
        <v>2</v>
      </c>
      <c r="I246" s="6">
        <v>2</v>
      </c>
      <c r="J246" s="12">
        <v>0.2</v>
      </c>
      <c r="K246" s="6">
        <v>0.2273</v>
      </c>
      <c r="L246" s="6">
        <v>0.59</v>
      </c>
      <c r="M246" s="6">
        <v>8.9599999999999999E-2</v>
      </c>
      <c r="N246" s="6">
        <v>6</v>
      </c>
      <c r="O246" s="6">
        <v>46</v>
      </c>
      <c r="P246" s="6">
        <v>52</v>
      </c>
      <c r="Q246" s="15" t="str">
        <f t="shared" si="30"/>
        <v>Weekday</v>
      </c>
      <c r="R246" s="15" t="str">
        <f t="shared" si="31"/>
        <v>Afternoon</v>
      </c>
      <c r="S246" s="15" t="str">
        <f t="shared" si="32"/>
        <v>Mild</v>
      </c>
      <c r="T246" s="15" t="str">
        <f t="shared" si="33"/>
        <v>Comfortable</v>
      </c>
      <c r="U246" s="15" t="str">
        <f t="shared" si="34"/>
        <v>Mist/Cloudy</v>
      </c>
      <c r="V246" s="15" t="str">
        <f t="shared" si="35"/>
        <v>Off Peak</v>
      </c>
      <c r="W246" s="15" t="str">
        <f t="shared" si="36"/>
        <v>Jan</v>
      </c>
      <c r="X246" s="15" t="str">
        <f t="shared" si="37"/>
        <v>2011-Jan</v>
      </c>
      <c r="Y246" s="15" t="str">
        <f t="shared" si="38"/>
        <v>Low Demand</v>
      </c>
      <c r="Z246" t="str">
        <f t="shared" si="39"/>
        <v>Tuesday</v>
      </c>
    </row>
    <row r="247" spans="1:26" x14ac:dyDescent="0.35">
      <c r="A247" s="8">
        <v>246</v>
      </c>
      <c r="B247" s="9">
        <v>40554</v>
      </c>
      <c r="C247" s="8">
        <v>1</v>
      </c>
      <c r="D247" s="8">
        <v>0</v>
      </c>
      <c r="E247" s="8">
        <v>1</v>
      </c>
      <c r="F247" s="8">
        <v>14</v>
      </c>
      <c r="G247" s="8" t="b">
        <v>0</v>
      </c>
      <c r="H247" s="8">
        <v>2</v>
      </c>
      <c r="I247" s="8">
        <v>2</v>
      </c>
      <c r="J247" s="13">
        <v>0.2</v>
      </c>
      <c r="K247" s="8">
        <v>0.2273</v>
      </c>
      <c r="L247" s="8">
        <v>0.59</v>
      </c>
      <c r="M247" s="8">
        <v>8.9599999999999999E-2</v>
      </c>
      <c r="N247" s="8">
        <v>3</v>
      </c>
      <c r="O247" s="8">
        <v>60</v>
      </c>
      <c r="P247" s="8">
        <v>63</v>
      </c>
      <c r="Q247" s="15" t="str">
        <f t="shared" si="30"/>
        <v>Weekday</v>
      </c>
      <c r="R247" s="15" t="str">
        <f t="shared" si="31"/>
        <v>Afternoon</v>
      </c>
      <c r="S247" s="15" t="str">
        <f t="shared" si="32"/>
        <v>Mild</v>
      </c>
      <c r="T247" s="15" t="str">
        <f t="shared" si="33"/>
        <v>Comfortable</v>
      </c>
      <c r="U247" s="15" t="str">
        <f t="shared" si="34"/>
        <v>Mist/Cloudy</v>
      </c>
      <c r="V247" s="15" t="str">
        <f t="shared" si="35"/>
        <v>Off Peak</v>
      </c>
      <c r="W247" s="15" t="str">
        <f t="shared" si="36"/>
        <v>Jan</v>
      </c>
      <c r="X247" s="15" t="str">
        <f t="shared" si="37"/>
        <v>2011-Jan</v>
      </c>
      <c r="Y247" s="15" t="str">
        <f t="shared" si="38"/>
        <v>High Demand</v>
      </c>
      <c r="Z247" t="str">
        <f t="shared" si="39"/>
        <v>Tuesday</v>
      </c>
    </row>
    <row r="248" spans="1:26" x14ac:dyDescent="0.35">
      <c r="A248" s="6">
        <v>247</v>
      </c>
      <c r="B248" s="7">
        <v>40554</v>
      </c>
      <c r="C248" s="6">
        <v>1</v>
      </c>
      <c r="D248" s="6">
        <v>0</v>
      </c>
      <c r="E248" s="6">
        <v>1</v>
      </c>
      <c r="F248" s="6">
        <v>15</v>
      </c>
      <c r="G248" s="6" t="b">
        <v>0</v>
      </c>
      <c r="H248" s="6">
        <v>2</v>
      </c>
      <c r="I248" s="6">
        <v>2</v>
      </c>
      <c r="J248" s="12">
        <v>0.16</v>
      </c>
      <c r="K248" s="6">
        <v>0.19700000000000001</v>
      </c>
      <c r="L248" s="6">
        <v>0.8</v>
      </c>
      <c r="M248" s="6">
        <v>8.9599999999999999E-2</v>
      </c>
      <c r="N248" s="6">
        <v>2</v>
      </c>
      <c r="O248" s="6">
        <v>45</v>
      </c>
      <c r="P248" s="6">
        <v>47</v>
      </c>
      <c r="Q248" s="15" t="str">
        <f t="shared" si="30"/>
        <v>Weekday</v>
      </c>
      <c r="R248" s="15" t="str">
        <f t="shared" si="31"/>
        <v>Afternoon</v>
      </c>
      <c r="S248" s="15" t="str">
        <f t="shared" si="32"/>
        <v>Mild</v>
      </c>
      <c r="T248" s="15" t="str">
        <f t="shared" si="33"/>
        <v>Comfortable</v>
      </c>
      <c r="U248" s="15" t="str">
        <f t="shared" si="34"/>
        <v>Mist/Cloudy</v>
      </c>
      <c r="V248" s="15" t="str">
        <f t="shared" si="35"/>
        <v>Off Peak</v>
      </c>
      <c r="W248" s="15" t="str">
        <f t="shared" si="36"/>
        <v>Jan</v>
      </c>
      <c r="X248" s="15" t="str">
        <f t="shared" si="37"/>
        <v>2011-Jan</v>
      </c>
      <c r="Y248" s="15" t="str">
        <f t="shared" si="38"/>
        <v>Low Demand</v>
      </c>
      <c r="Z248" t="str">
        <f t="shared" si="39"/>
        <v>Tuesday</v>
      </c>
    </row>
    <row r="249" spans="1:26" x14ac:dyDescent="0.35">
      <c r="A249" s="8">
        <v>248</v>
      </c>
      <c r="B249" s="9">
        <v>40554</v>
      </c>
      <c r="C249" s="8">
        <v>1</v>
      </c>
      <c r="D249" s="8">
        <v>0</v>
      </c>
      <c r="E249" s="8">
        <v>1</v>
      </c>
      <c r="F249" s="8">
        <v>16</v>
      </c>
      <c r="G249" s="8" t="b">
        <v>0</v>
      </c>
      <c r="H249" s="8">
        <v>2</v>
      </c>
      <c r="I249" s="8">
        <v>2</v>
      </c>
      <c r="J249" s="13">
        <v>0.16</v>
      </c>
      <c r="K249" s="8">
        <v>0.1515</v>
      </c>
      <c r="L249" s="8">
        <v>0.86</v>
      </c>
      <c r="M249" s="8">
        <v>0.22389999999999999</v>
      </c>
      <c r="N249" s="8">
        <v>4</v>
      </c>
      <c r="O249" s="8">
        <v>72</v>
      </c>
      <c r="P249" s="8">
        <v>76</v>
      </c>
      <c r="Q249" s="15" t="str">
        <f t="shared" si="30"/>
        <v>Weekday</v>
      </c>
      <c r="R249" s="15" t="str">
        <f t="shared" si="31"/>
        <v>Afternoon</v>
      </c>
      <c r="S249" s="15" t="str">
        <f t="shared" si="32"/>
        <v>Mild</v>
      </c>
      <c r="T249" s="15" t="str">
        <f t="shared" si="33"/>
        <v>Humid</v>
      </c>
      <c r="U249" s="15" t="str">
        <f t="shared" si="34"/>
        <v>Mist/Cloudy</v>
      </c>
      <c r="V249" s="15" t="str">
        <f t="shared" si="35"/>
        <v>Off Peak</v>
      </c>
      <c r="W249" s="15" t="str">
        <f t="shared" si="36"/>
        <v>Jan</v>
      </c>
      <c r="X249" s="15" t="str">
        <f t="shared" si="37"/>
        <v>2011-Jan</v>
      </c>
      <c r="Y249" s="15" t="str">
        <f t="shared" si="38"/>
        <v>High Demand</v>
      </c>
      <c r="Z249" t="str">
        <f t="shared" si="39"/>
        <v>Tuesday</v>
      </c>
    </row>
    <row r="250" spans="1:26" x14ac:dyDescent="0.35">
      <c r="A250" s="6">
        <v>249</v>
      </c>
      <c r="B250" s="7">
        <v>40554</v>
      </c>
      <c r="C250" s="6">
        <v>1</v>
      </c>
      <c r="D250" s="6">
        <v>0</v>
      </c>
      <c r="E250" s="6">
        <v>1</v>
      </c>
      <c r="F250" s="6">
        <v>17</v>
      </c>
      <c r="G250" s="6" t="b">
        <v>0</v>
      </c>
      <c r="H250" s="6">
        <v>2</v>
      </c>
      <c r="I250" s="6">
        <v>2</v>
      </c>
      <c r="J250" s="12">
        <v>0.16</v>
      </c>
      <c r="K250" s="6">
        <v>0.1515</v>
      </c>
      <c r="L250" s="6">
        <v>0.86</v>
      </c>
      <c r="M250" s="6">
        <v>0.22389999999999999</v>
      </c>
      <c r="N250" s="6">
        <v>6</v>
      </c>
      <c r="O250" s="6">
        <v>130</v>
      </c>
      <c r="P250" s="6">
        <v>136</v>
      </c>
      <c r="Q250" s="15" t="str">
        <f t="shared" si="30"/>
        <v>Weekday</v>
      </c>
      <c r="R250" s="15" t="str">
        <f t="shared" si="31"/>
        <v>Night</v>
      </c>
      <c r="S250" s="15" t="str">
        <f t="shared" si="32"/>
        <v>Mild</v>
      </c>
      <c r="T250" s="15" t="str">
        <f t="shared" si="33"/>
        <v>Humid</v>
      </c>
      <c r="U250" s="15" t="str">
        <f t="shared" si="34"/>
        <v>Mist/Cloudy</v>
      </c>
      <c r="V250" s="15" t="str">
        <f t="shared" si="35"/>
        <v>PM Peak</v>
      </c>
      <c r="W250" s="15" t="str">
        <f t="shared" si="36"/>
        <v>Jan</v>
      </c>
      <c r="X250" s="15" t="str">
        <f t="shared" si="37"/>
        <v>2011-Jan</v>
      </c>
      <c r="Y250" s="15" t="str">
        <f t="shared" si="38"/>
        <v>High Demand</v>
      </c>
      <c r="Z250" t="str">
        <f t="shared" si="39"/>
        <v>Tuesday</v>
      </c>
    </row>
    <row r="251" spans="1:26" x14ac:dyDescent="0.35">
      <c r="A251" s="8">
        <v>250</v>
      </c>
      <c r="B251" s="9">
        <v>40554</v>
      </c>
      <c r="C251" s="8">
        <v>1</v>
      </c>
      <c r="D251" s="8">
        <v>0</v>
      </c>
      <c r="E251" s="8">
        <v>1</v>
      </c>
      <c r="F251" s="8">
        <v>18</v>
      </c>
      <c r="G251" s="8" t="b">
        <v>0</v>
      </c>
      <c r="H251" s="8">
        <v>2</v>
      </c>
      <c r="I251" s="8">
        <v>3</v>
      </c>
      <c r="J251" s="13">
        <v>0.16</v>
      </c>
      <c r="K251" s="8">
        <v>0.18179999999999999</v>
      </c>
      <c r="L251" s="8">
        <v>0.93</v>
      </c>
      <c r="M251" s="8">
        <v>0.1045</v>
      </c>
      <c r="N251" s="8">
        <v>1</v>
      </c>
      <c r="O251" s="8">
        <v>94</v>
      </c>
      <c r="P251" s="8">
        <v>95</v>
      </c>
      <c r="Q251" s="15" t="str">
        <f t="shared" si="30"/>
        <v>Weekday</v>
      </c>
      <c r="R251" s="15" t="str">
        <f t="shared" si="31"/>
        <v>Night</v>
      </c>
      <c r="S251" s="15" t="str">
        <f t="shared" si="32"/>
        <v>Mild</v>
      </c>
      <c r="T251" s="15" t="str">
        <f t="shared" si="33"/>
        <v>Humid</v>
      </c>
      <c r="U251" s="15" t="str">
        <f t="shared" si="34"/>
        <v>Light Rain</v>
      </c>
      <c r="V251" s="15" t="str">
        <f t="shared" si="35"/>
        <v>PM Peak</v>
      </c>
      <c r="W251" s="15" t="str">
        <f t="shared" si="36"/>
        <v>Jan</v>
      </c>
      <c r="X251" s="15" t="str">
        <f t="shared" si="37"/>
        <v>2011-Jan</v>
      </c>
      <c r="Y251" s="15" t="str">
        <f t="shared" si="38"/>
        <v>High Demand</v>
      </c>
      <c r="Z251" t="str">
        <f t="shared" si="39"/>
        <v>Tuesday</v>
      </c>
    </row>
    <row r="252" spans="1:26" x14ac:dyDescent="0.35">
      <c r="A252" s="6">
        <v>251</v>
      </c>
      <c r="B252" s="7">
        <v>40554</v>
      </c>
      <c r="C252" s="6">
        <v>1</v>
      </c>
      <c r="D252" s="6">
        <v>0</v>
      </c>
      <c r="E252" s="6">
        <v>1</v>
      </c>
      <c r="F252" s="6">
        <v>19</v>
      </c>
      <c r="G252" s="6" t="b">
        <v>0</v>
      </c>
      <c r="H252" s="6">
        <v>2</v>
      </c>
      <c r="I252" s="6">
        <v>3</v>
      </c>
      <c r="J252" s="12">
        <v>0.16</v>
      </c>
      <c r="K252" s="6">
        <v>0.2273</v>
      </c>
      <c r="L252" s="6">
        <v>0.93</v>
      </c>
      <c r="M252" s="6">
        <v>0</v>
      </c>
      <c r="N252" s="6">
        <v>0</v>
      </c>
      <c r="O252" s="6">
        <v>51</v>
      </c>
      <c r="P252" s="6">
        <v>51</v>
      </c>
      <c r="Q252" s="15" t="str">
        <f t="shared" si="30"/>
        <v>Weekday</v>
      </c>
      <c r="R252" s="15" t="str">
        <f t="shared" si="31"/>
        <v>Night</v>
      </c>
      <c r="S252" s="15" t="str">
        <f t="shared" si="32"/>
        <v>Mild</v>
      </c>
      <c r="T252" s="15" t="str">
        <f t="shared" si="33"/>
        <v>Humid</v>
      </c>
      <c r="U252" s="15" t="str">
        <f t="shared" si="34"/>
        <v>Light Rain</v>
      </c>
      <c r="V252" s="15" t="str">
        <f t="shared" si="35"/>
        <v>PM Peak</v>
      </c>
      <c r="W252" s="15" t="str">
        <f t="shared" si="36"/>
        <v>Jan</v>
      </c>
      <c r="X252" s="15" t="str">
        <f t="shared" si="37"/>
        <v>2011-Jan</v>
      </c>
      <c r="Y252" s="15" t="str">
        <f t="shared" si="38"/>
        <v>Low Demand</v>
      </c>
      <c r="Z252" t="str">
        <f t="shared" si="39"/>
        <v>Tuesday</v>
      </c>
    </row>
    <row r="253" spans="1:26" x14ac:dyDescent="0.35">
      <c r="A253" s="8">
        <v>252</v>
      </c>
      <c r="B253" s="9">
        <v>40554</v>
      </c>
      <c r="C253" s="8">
        <v>1</v>
      </c>
      <c r="D253" s="8">
        <v>0</v>
      </c>
      <c r="E253" s="8">
        <v>1</v>
      </c>
      <c r="F253" s="8">
        <v>20</v>
      </c>
      <c r="G253" s="8" t="b">
        <v>0</v>
      </c>
      <c r="H253" s="8">
        <v>2</v>
      </c>
      <c r="I253" s="8">
        <v>3</v>
      </c>
      <c r="J253" s="13">
        <v>0.16</v>
      </c>
      <c r="K253" s="8">
        <v>0.1515</v>
      </c>
      <c r="L253" s="8">
        <v>0.93</v>
      </c>
      <c r="M253" s="8">
        <v>0.19400000000000001</v>
      </c>
      <c r="N253" s="8">
        <v>0</v>
      </c>
      <c r="O253" s="8">
        <v>32</v>
      </c>
      <c r="P253" s="8">
        <v>32</v>
      </c>
      <c r="Q253" s="15" t="str">
        <f t="shared" si="30"/>
        <v>Weekday</v>
      </c>
      <c r="R253" s="15" t="str">
        <f t="shared" si="31"/>
        <v>Night</v>
      </c>
      <c r="S253" s="15" t="str">
        <f t="shared" si="32"/>
        <v>Mild</v>
      </c>
      <c r="T253" s="15" t="str">
        <f t="shared" si="33"/>
        <v>Humid</v>
      </c>
      <c r="U253" s="15" t="str">
        <f t="shared" si="34"/>
        <v>Light Rain</v>
      </c>
      <c r="V253" s="15" t="str">
        <f t="shared" si="35"/>
        <v>Off Peak</v>
      </c>
      <c r="W253" s="15" t="str">
        <f t="shared" si="36"/>
        <v>Jan</v>
      </c>
      <c r="X253" s="15" t="str">
        <f t="shared" si="37"/>
        <v>2011-Jan</v>
      </c>
      <c r="Y253" s="15" t="str">
        <f t="shared" si="38"/>
        <v>Low Demand</v>
      </c>
      <c r="Z253" t="str">
        <f t="shared" si="39"/>
        <v>Tuesday</v>
      </c>
    </row>
    <row r="254" spans="1:26" x14ac:dyDescent="0.35">
      <c r="A254" s="6">
        <v>253</v>
      </c>
      <c r="B254" s="7">
        <v>40554</v>
      </c>
      <c r="C254" s="6">
        <v>1</v>
      </c>
      <c r="D254" s="6">
        <v>0</v>
      </c>
      <c r="E254" s="6">
        <v>1</v>
      </c>
      <c r="F254" s="6">
        <v>21</v>
      </c>
      <c r="G254" s="6" t="b">
        <v>0</v>
      </c>
      <c r="H254" s="6">
        <v>2</v>
      </c>
      <c r="I254" s="6">
        <v>3</v>
      </c>
      <c r="J254" s="12">
        <v>0.16</v>
      </c>
      <c r="K254" s="6">
        <v>0.19700000000000001</v>
      </c>
      <c r="L254" s="6">
        <v>0.86</v>
      </c>
      <c r="M254" s="6">
        <v>8.9599999999999999E-2</v>
      </c>
      <c r="N254" s="6">
        <v>0</v>
      </c>
      <c r="O254" s="6">
        <v>20</v>
      </c>
      <c r="P254" s="6">
        <v>20</v>
      </c>
      <c r="Q254" s="15" t="str">
        <f t="shared" si="30"/>
        <v>Weekday</v>
      </c>
      <c r="R254" s="15" t="str">
        <f t="shared" si="31"/>
        <v>Night</v>
      </c>
      <c r="S254" s="15" t="str">
        <f t="shared" si="32"/>
        <v>Mild</v>
      </c>
      <c r="T254" s="15" t="str">
        <f t="shared" si="33"/>
        <v>Humid</v>
      </c>
      <c r="U254" s="15" t="str">
        <f t="shared" si="34"/>
        <v>Light Rain</v>
      </c>
      <c r="V254" s="15" t="str">
        <f t="shared" si="35"/>
        <v>Off Peak</v>
      </c>
      <c r="W254" s="15" t="str">
        <f t="shared" si="36"/>
        <v>Jan</v>
      </c>
      <c r="X254" s="15" t="str">
        <f t="shared" si="37"/>
        <v>2011-Jan</v>
      </c>
      <c r="Y254" s="15" t="str">
        <f t="shared" si="38"/>
        <v>Low Demand</v>
      </c>
      <c r="Z254" t="str">
        <f t="shared" si="39"/>
        <v>Tuesday</v>
      </c>
    </row>
    <row r="255" spans="1:26" x14ac:dyDescent="0.35">
      <c r="A255" s="8">
        <v>254</v>
      </c>
      <c r="B255" s="9">
        <v>40554</v>
      </c>
      <c r="C255" s="8">
        <v>1</v>
      </c>
      <c r="D255" s="8">
        <v>0</v>
      </c>
      <c r="E255" s="8">
        <v>1</v>
      </c>
      <c r="F255" s="8">
        <v>22</v>
      </c>
      <c r="G255" s="8" t="b">
        <v>0</v>
      </c>
      <c r="H255" s="8">
        <v>2</v>
      </c>
      <c r="I255" s="8">
        <v>3</v>
      </c>
      <c r="J255" s="13">
        <v>0.16</v>
      </c>
      <c r="K255" s="8">
        <v>0.18179999999999999</v>
      </c>
      <c r="L255" s="8">
        <v>0.93</v>
      </c>
      <c r="M255" s="8">
        <v>0.1045</v>
      </c>
      <c r="N255" s="8">
        <v>1</v>
      </c>
      <c r="O255" s="8">
        <v>28</v>
      </c>
      <c r="P255" s="8">
        <v>29</v>
      </c>
      <c r="Q255" s="15" t="str">
        <f t="shared" si="30"/>
        <v>Weekday</v>
      </c>
      <c r="R255" s="15" t="str">
        <f t="shared" si="31"/>
        <v>Night</v>
      </c>
      <c r="S255" s="15" t="str">
        <f t="shared" si="32"/>
        <v>Mild</v>
      </c>
      <c r="T255" s="15" t="str">
        <f t="shared" si="33"/>
        <v>Humid</v>
      </c>
      <c r="U255" s="15" t="str">
        <f t="shared" si="34"/>
        <v>Light Rain</v>
      </c>
      <c r="V255" s="15" t="str">
        <f t="shared" si="35"/>
        <v>Off Peak</v>
      </c>
      <c r="W255" s="15" t="str">
        <f t="shared" si="36"/>
        <v>Jan</v>
      </c>
      <c r="X255" s="15" t="str">
        <f t="shared" si="37"/>
        <v>2011-Jan</v>
      </c>
      <c r="Y255" s="15" t="str">
        <f t="shared" si="38"/>
        <v>Low Demand</v>
      </c>
      <c r="Z255" t="str">
        <f t="shared" si="39"/>
        <v>Tuesday</v>
      </c>
    </row>
    <row r="256" spans="1:26" x14ac:dyDescent="0.35">
      <c r="A256" s="6">
        <v>255</v>
      </c>
      <c r="B256" s="7">
        <v>40554</v>
      </c>
      <c r="C256" s="6">
        <v>1</v>
      </c>
      <c r="D256" s="6">
        <v>0</v>
      </c>
      <c r="E256" s="6">
        <v>1</v>
      </c>
      <c r="F256" s="6">
        <v>23</v>
      </c>
      <c r="G256" s="6" t="b">
        <v>0</v>
      </c>
      <c r="H256" s="6">
        <v>2</v>
      </c>
      <c r="I256" s="6">
        <v>3</v>
      </c>
      <c r="J256" s="12">
        <v>0.16</v>
      </c>
      <c r="K256" s="6">
        <v>0.19700000000000001</v>
      </c>
      <c r="L256" s="6">
        <v>0.93</v>
      </c>
      <c r="M256" s="6">
        <v>8.9599999999999999E-2</v>
      </c>
      <c r="N256" s="6">
        <v>1</v>
      </c>
      <c r="O256" s="6">
        <v>18</v>
      </c>
      <c r="P256" s="6">
        <v>19</v>
      </c>
      <c r="Q256" s="15" t="str">
        <f t="shared" si="30"/>
        <v>Weekday</v>
      </c>
      <c r="R256" s="15" t="str">
        <f t="shared" si="31"/>
        <v>Night</v>
      </c>
      <c r="S256" s="15" t="str">
        <f t="shared" si="32"/>
        <v>Mild</v>
      </c>
      <c r="T256" s="15" t="str">
        <f t="shared" si="33"/>
        <v>Humid</v>
      </c>
      <c r="U256" s="15" t="str">
        <f t="shared" si="34"/>
        <v>Light Rain</v>
      </c>
      <c r="V256" s="15" t="str">
        <f t="shared" si="35"/>
        <v>Off Peak</v>
      </c>
      <c r="W256" s="15" t="str">
        <f t="shared" si="36"/>
        <v>Jan</v>
      </c>
      <c r="X256" s="15" t="str">
        <f t="shared" si="37"/>
        <v>2011-Jan</v>
      </c>
      <c r="Y256" s="15" t="str">
        <f t="shared" si="38"/>
        <v>Low Demand</v>
      </c>
      <c r="Z256" t="str">
        <f t="shared" si="39"/>
        <v>Tuesday</v>
      </c>
    </row>
    <row r="257" spans="1:26" x14ac:dyDescent="0.35">
      <c r="A257" s="8">
        <v>256</v>
      </c>
      <c r="B257" s="9">
        <v>40555</v>
      </c>
      <c r="C257" s="8">
        <v>1</v>
      </c>
      <c r="D257" s="8">
        <v>0</v>
      </c>
      <c r="E257" s="8">
        <v>1</v>
      </c>
      <c r="F257" s="8">
        <v>0</v>
      </c>
      <c r="G257" s="8" t="b">
        <v>0</v>
      </c>
      <c r="H257" s="8">
        <v>3</v>
      </c>
      <c r="I257" s="8">
        <v>2</v>
      </c>
      <c r="J257" s="13">
        <v>0.16</v>
      </c>
      <c r="K257" s="8">
        <v>0.19700000000000001</v>
      </c>
      <c r="L257" s="8">
        <v>0.86</v>
      </c>
      <c r="M257" s="8">
        <v>8.9599999999999999E-2</v>
      </c>
      <c r="N257" s="8">
        <v>0</v>
      </c>
      <c r="O257" s="8">
        <v>7</v>
      </c>
      <c r="P257" s="8">
        <v>7</v>
      </c>
      <c r="Q257" s="15" t="str">
        <f t="shared" si="30"/>
        <v>Weekday</v>
      </c>
      <c r="R257" s="15" t="str">
        <f t="shared" si="31"/>
        <v>Late Night</v>
      </c>
      <c r="S257" s="15" t="str">
        <f t="shared" si="32"/>
        <v>Mild</v>
      </c>
      <c r="T257" s="15" t="str">
        <f t="shared" si="33"/>
        <v>Humid</v>
      </c>
      <c r="U257" s="15" t="str">
        <f t="shared" si="34"/>
        <v>Mist/Cloudy</v>
      </c>
      <c r="V257" s="15" t="str">
        <f t="shared" si="35"/>
        <v>Off Peak</v>
      </c>
      <c r="W257" s="15" t="str">
        <f t="shared" si="36"/>
        <v>Jan</v>
      </c>
      <c r="X257" s="15" t="str">
        <f t="shared" si="37"/>
        <v>2011-Jan</v>
      </c>
      <c r="Y257" s="15" t="str">
        <f t="shared" si="38"/>
        <v>Low Demand</v>
      </c>
      <c r="Z257" t="str">
        <f t="shared" si="39"/>
        <v>Wednesday</v>
      </c>
    </row>
    <row r="258" spans="1:26" x14ac:dyDescent="0.35">
      <c r="A258" s="6">
        <v>257</v>
      </c>
      <c r="B258" s="7">
        <v>40555</v>
      </c>
      <c r="C258" s="6">
        <v>1</v>
      </c>
      <c r="D258" s="6">
        <v>0</v>
      </c>
      <c r="E258" s="6">
        <v>1</v>
      </c>
      <c r="F258" s="6">
        <v>1</v>
      </c>
      <c r="G258" s="6" t="b">
        <v>0</v>
      </c>
      <c r="H258" s="6">
        <v>3</v>
      </c>
      <c r="I258" s="6">
        <v>2</v>
      </c>
      <c r="J258" s="12">
        <v>0.16</v>
      </c>
      <c r="K258" s="6">
        <v>0.18179999999999999</v>
      </c>
      <c r="L258" s="6">
        <v>0.86</v>
      </c>
      <c r="M258" s="6">
        <v>0.1045</v>
      </c>
      <c r="N258" s="6">
        <v>0</v>
      </c>
      <c r="O258" s="6">
        <v>6</v>
      </c>
      <c r="P258" s="6">
        <v>6</v>
      </c>
      <c r="Q258" s="15" t="str">
        <f t="shared" si="30"/>
        <v>Weekday</v>
      </c>
      <c r="R258" s="15" t="str">
        <f t="shared" si="31"/>
        <v>Late Night</v>
      </c>
      <c r="S258" s="15" t="str">
        <f t="shared" si="32"/>
        <v>Mild</v>
      </c>
      <c r="T258" s="15" t="str">
        <f t="shared" si="33"/>
        <v>Humid</v>
      </c>
      <c r="U258" s="15" t="str">
        <f t="shared" si="34"/>
        <v>Mist/Cloudy</v>
      </c>
      <c r="V258" s="15" t="str">
        <f t="shared" si="35"/>
        <v>Off Peak</v>
      </c>
      <c r="W258" s="15" t="str">
        <f t="shared" si="36"/>
        <v>Jan</v>
      </c>
      <c r="X258" s="15" t="str">
        <f t="shared" si="37"/>
        <v>2011-Jan</v>
      </c>
      <c r="Y258" s="15" t="str">
        <f t="shared" si="38"/>
        <v>Low Demand</v>
      </c>
      <c r="Z258" t="str">
        <f t="shared" si="39"/>
        <v>Wednesday</v>
      </c>
    </row>
    <row r="259" spans="1:26" x14ac:dyDescent="0.35">
      <c r="A259" s="8">
        <v>258</v>
      </c>
      <c r="B259" s="9">
        <v>40555</v>
      </c>
      <c r="C259" s="8">
        <v>1</v>
      </c>
      <c r="D259" s="8">
        <v>0</v>
      </c>
      <c r="E259" s="8">
        <v>1</v>
      </c>
      <c r="F259" s="8">
        <v>2</v>
      </c>
      <c r="G259" s="8" t="b">
        <v>0</v>
      </c>
      <c r="H259" s="8">
        <v>3</v>
      </c>
      <c r="I259" s="8">
        <v>1</v>
      </c>
      <c r="J259" s="13">
        <v>0.14000000000000001</v>
      </c>
      <c r="K259" s="8">
        <v>0.1515</v>
      </c>
      <c r="L259" s="8">
        <v>0.86</v>
      </c>
      <c r="M259" s="8">
        <v>0.1343</v>
      </c>
      <c r="N259" s="8">
        <v>0</v>
      </c>
      <c r="O259" s="8">
        <v>1</v>
      </c>
      <c r="P259" s="8">
        <v>1</v>
      </c>
      <c r="Q259" s="15" t="str">
        <f t="shared" ref="Q259:Q322" si="40">IF(H259=6,"Weekend",IF(H259=0,"Weekend","Weekday"))</f>
        <v>Weekday</v>
      </c>
      <c r="R259" s="15" t="str">
        <f t="shared" ref="R259:R322" si="41">IF(F259&lt;6,"Late Night",
   IF(F259&lt;12,"Morning",
   IF(F259&lt;17,"Afternoon",
   IF(B259&lt;21,"Evening","Night"))))</f>
        <v>Late Night</v>
      </c>
      <c r="S259" s="15" t="str">
        <f t="shared" ref="S259:S322" si="42">IF(J259&lt;=0.1,"Cold",IF(J259&lt;=0.2,"Mild","Hot"))</f>
        <v>Mild</v>
      </c>
      <c r="T259" s="15" t="str">
        <f t="shared" ref="T259:T322" si="43">IF(L259&lt;=0.35,"Dry",IF(L259&lt;=0.85,"Comfortable","Humid"))</f>
        <v>Humid</v>
      </c>
      <c r="U259" s="15" t="str">
        <f t="shared" ref="U259:U322" si="44">IF(I259=1,"Clear",IF(I259=2,"Mist/Cloudy",IF(I259=3,"Light Rain","Heavy Rain/Snow")))</f>
        <v>Clear</v>
      </c>
      <c r="V259" s="15" t="str">
        <f t="shared" ref="V259:V322" si="45">IF(AND(F259&gt;=7,F259&lt;=9),"AM Peak", IF(AND(F259&gt;=17,F259&lt;=19),"PM Peak","Off Peak"))</f>
        <v>Off Peak</v>
      </c>
      <c r="W259" s="15" t="str">
        <f t="shared" ref="W259:W322" si="46">IF(E259=1,"Jan","Feb")</f>
        <v>Jan</v>
      </c>
      <c r="X259" s="15" t="str">
        <f t="shared" ref="X259:X322" si="47">TEXT(B259,"yyyy-mmm")</f>
        <v>2011-Jan</v>
      </c>
      <c r="Y259" s="15" t="str">
        <f t="shared" ref="Y259:Y322" si="48">IF(P259&gt;=58.34,"High Demand","Low Demand")</f>
        <v>Low Demand</v>
      </c>
      <c r="Z259" t="str">
        <f t="shared" ref="Z259:Z322" si="49">CHOOSE(H259+1,"Sunday","Monday","Tuesday","Wednesday","Thursday","Friday","Saturday")</f>
        <v>Wednesday</v>
      </c>
    </row>
    <row r="260" spans="1:26" x14ac:dyDescent="0.35">
      <c r="A260" s="6">
        <v>259</v>
      </c>
      <c r="B260" s="7">
        <v>40555</v>
      </c>
      <c r="C260" s="6">
        <v>1</v>
      </c>
      <c r="D260" s="6">
        <v>0</v>
      </c>
      <c r="E260" s="6">
        <v>1</v>
      </c>
      <c r="F260" s="6">
        <v>5</v>
      </c>
      <c r="G260" s="6" t="b">
        <v>0</v>
      </c>
      <c r="H260" s="6">
        <v>3</v>
      </c>
      <c r="I260" s="6">
        <v>1</v>
      </c>
      <c r="J260" s="12">
        <v>0.14000000000000001</v>
      </c>
      <c r="K260" s="6">
        <v>0.1515</v>
      </c>
      <c r="L260" s="6">
        <v>0.86</v>
      </c>
      <c r="M260" s="6">
        <v>0.16420000000000001</v>
      </c>
      <c r="N260" s="6">
        <v>0</v>
      </c>
      <c r="O260" s="6">
        <v>5</v>
      </c>
      <c r="P260" s="6">
        <v>5</v>
      </c>
      <c r="Q260" s="15" t="str">
        <f t="shared" si="40"/>
        <v>Weekday</v>
      </c>
      <c r="R260" s="15" t="str">
        <f t="shared" si="41"/>
        <v>Late Night</v>
      </c>
      <c r="S260" s="15" t="str">
        <f t="shared" si="42"/>
        <v>Mild</v>
      </c>
      <c r="T260" s="15" t="str">
        <f t="shared" si="43"/>
        <v>Humid</v>
      </c>
      <c r="U260" s="15" t="str">
        <f t="shared" si="44"/>
        <v>Clear</v>
      </c>
      <c r="V260" s="15" t="str">
        <f t="shared" si="45"/>
        <v>Off Peak</v>
      </c>
      <c r="W260" s="15" t="str">
        <f t="shared" si="46"/>
        <v>Jan</v>
      </c>
      <c r="X260" s="15" t="str">
        <f t="shared" si="47"/>
        <v>2011-Jan</v>
      </c>
      <c r="Y260" s="15" t="str">
        <f t="shared" si="48"/>
        <v>Low Demand</v>
      </c>
      <c r="Z260" t="str">
        <f t="shared" si="49"/>
        <v>Wednesday</v>
      </c>
    </row>
    <row r="261" spans="1:26" x14ac:dyDescent="0.35">
      <c r="A261" s="8">
        <v>260</v>
      </c>
      <c r="B261" s="9">
        <v>40555</v>
      </c>
      <c r="C261" s="8">
        <v>1</v>
      </c>
      <c r="D261" s="8">
        <v>0</v>
      </c>
      <c r="E261" s="8">
        <v>1</v>
      </c>
      <c r="F261" s="8">
        <v>6</v>
      </c>
      <c r="G261" s="8" t="b">
        <v>0</v>
      </c>
      <c r="H261" s="8">
        <v>3</v>
      </c>
      <c r="I261" s="8">
        <v>1</v>
      </c>
      <c r="J261" s="13">
        <v>0.12</v>
      </c>
      <c r="K261" s="8">
        <v>0.1515</v>
      </c>
      <c r="L261" s="8">
        <v>0.93</v>
      </c>
      <c r="M261" s="8">
        <v>0.1343</v>
      </c>
      <c r="N261" s="8">
        <v>0</v>
      </c>
      <c r="O261" s="8">
        <v>16</v>
      </c>
      <c r="P261" s="8">
        <v>16</v>
      </c>
      <c r="Q261" s="15" t="str">
        <f t="shared" si="40"/>
        <v>Weekday</v>
      </c>
      <c r="R261" s="15" t="str">
        <f t="shared" si="41"/>
        <v>Morning</v>
      </c>
      <c r="S261" s="15" t="str">
        <f t="shared" si="42"/>
        <v>Mild</v>
      </c>
      <c r="T261" s="15" t="str">
        <f t="shared" si="43"/>
        <v>Humid</v>
      </c>
      <c r="U261" s="15" t="str">
        <f t="shared" si="44"/>
        <v>Clear</v>
      </c>
      <c r="V261" s="15" t="str">
        <f t="shared" si="45"/>
        <v>Off Peak</v>
      </c>
      <c r="W261" s="15" t="str">
        <f t="shared" si="46"/>
        <v>Jan</v>
      </c>
      <c r="X261" s="15" t="str">
        <f t="shared" si="47"/>
        <v>2011-Jan</v>
      </c>
      <c r="Y261" s="15" t="str">
        <f t="shared" si="48"/>
        <v>Low Demand</v>
      </c>
      <c r="Z261" t="str">
        <f t="shared" si="49"/>
        <v>Wednesday</v>
      </c>
    </row>
    <row r="262" spans="1:26" x14ac:dyDescent="0.35">
      <c r="A262" s="6">
        <v>261</v>
      </c>
      <c r="B262" s="7">
        <v>40555</v>
      </c>
      <c r="C262" s="6">
        <v>1</v>
      </c>
      <c r="D262" s="6">
        <v>0</v>
      </c>
      <c r="E262" s="6">
        <v>1</v>
      </c>
      <c r="F262" s="6">
        <v>7</v>
      </c>
      <c r="G262" s="6" t="b">
        <v>0</v>
      </c>
      <c r="H262" s="6">
        <v>3</v>
      </c>
      <c r="I262" s="6">
        <v>1</v>
      </c>
      <c r="J262" s="12">
        <v>0.14000000000000001</v>
      </c>
      <c r="K262" s="6">
        <v>0.1515</v>
      </c>
      <c r="L262" s="6">
        <v>0.69</v>
      </c>
      <c r="M262" s="6">
        <v>0.1343</v>
      </c>
      <c r="N262" s="6">
        <v>0</v>
      </c>
      <c r="O262" s="6">
        <v>54</v>
      </c>
      <c r="P262" s="6">
        <v>54</v>
      </c>
      <c r="Q262" s="15" t="str">
        <f t="shared" si="40"/>
        <v>Weekday</v>
      </c>
      <c r="R262" s="15" t="str">
        <f t="shared" si="41"/>
        <v>Morning</v>
      </c>
      <c r="S262" s="15" t="str">
        <f t="shared" si="42"/>
        <v>Mild</v>
      </c>
      <c r="T262" s="15" t="str">
        <f t="shared" si="43"/>
        <v>Comfortable</v>
      </c>
      <c r="U262" s="15" t="str">
        <f t="shared" si="44"/>
        <v>Clear</v>
      </c>
      <c r="V262" s="15" t="str">
        <f t="shared" si="45"/>
        <v>AM Peak</v>
      </c>
      <c r="W262" s="15" t="str">
        <f t="shared" si="46"/>
        <v>Jan</v>
      </c>
      <c r="X262" s="15" t="str">
        <f t="shared" si="47"/>
        <v>2011-Jan</v>
      </c>
      <c r="Y262" s="15" t="str">
        <f t="shared" si="48"/>
        <v>Low Demand</v>
      </c>
      <c r="Z262" t="str">
        <f t="shared" si="49"/>
        <v>Wednesday</v>
      </c>
    </row>
    <row r="263" spans="1:26" x14ac:dyDescent="0.35">
      <c r="A263" s="8">
        <v>262</v>
      </c>
      <c r="B263" s="9">
        <v>40555</v>
      </c>
      <c r="C263" s="8">
        <v>1</v>
      </c>
      <c r="D263" s="8">
        <v>0</v>
      </c>
      <c r="E263" s="8">
        <v>1</v>
      </c>
      <c r="F263" s="8">
        <v>8</v>
      </c>
      <c r="G263" s="8" t="b">
        <v>0</v>
      </c>
      <c r="H263" s="8">
        <v>3</v>
      </c>
      <c r="I263" s="8">
        <v>1</v>
      </c>
      <c r="J263" s="13">
        <v>0.16</v>
      </c>
      <c r="K263" s="8">
        <v>0.16669999999999999</v>
      </c>
      <c r="L263" s="8">
        <v>0.59</v>
      </c>
      <c r="M263" s="8">
        <v>0.16420000000000001</v>
      </c>
      <c r="N263" s="8">
        <v>3</v>
      </c>
      <c r="O263" s="8">
        <v>125</v>
      </c>
      <c r="P263" s="8">
        <v>128</v>
      </c>
      <c r="Q263" s="15" t="str">
        <f t="shared" si="40"/>
        <v>Weekday</v>
      </c>
      <c r="R263" s="15" t="str">
        <f t="shared" si="41"/>
        <v>Morning</v>
      </c>
      <c r="S263" s="15" t="str">
        <f t="shared" si="42"/>
        <v>Mild</v>
      </c>
      <c r="T263" s="15" t="str">
        <f t="shared" si="43"/>
        <v>Comfortable</v>
      </c>
      <c r="U263" s="15" t="str">
        <f t="shared" si="44"/>
        <v>Clear</v>
      </c>
      <c r="V263" s="15" t="str">
        <f t="shared" si="45"/>
        <v>AM Peak</v>
      </c>
      <c r="W263" s="15" t="str">
        <f t="shared" si="46"/>
        <v>Jan</v>
      </c>
      <c r="X263" s="15" t="str">
        <f t="shared" si="47"/>
        <v>2011-Jan</v>
      </c>
      <c r="Y263" s="15" t="str">
        <f t="shared" si="48"/>
        <v>High Demand</v>
      </c>
      <c r="Z263" t="str">
        <f t="shared" si="49"/>
        <v>Wednesday</v>
      </c>
    </row>
    <row r="264" spans="1:26" x14ac:dyDescent="0.35">
      <c r="A264" s="6">
        <v>263</v>
      </c>
      <c r="B264" s="7">
        <v>40555</v>
      </c>
      <c r="C264" s="6">
        <v>1</v>
      </c>
      <c r="D264" s="6">
        <v>0</v>
      </c>
      <c r="E264" s="6">
        <v>1</v>
      </c>
      <c r="F264" s="6">
        <v>9</v>
      </c>
      <c r="G264" s="6" t="b">
        <v>0</v>
      </c>
      <c r="H264" s="6">
        <v>3</v>
      </c>
      <c r="I264" s="6">
        <v>1</v>
      </c>
      <c r="J264" s="12">
        <v>0.16</v>
      </c>
      <c r="K264" s="6">
        <v>0.13639999999999999</v>
      </c>
      <c r="L264" s="6">
        <v>0.59</v>
      </c>
      <c r="M264" s="6">
        <v>0.32840000000000003</v>
      </c>
      <c r="N264" s="6">
        <v>3</v>
      </c>
      <c r="O264" s="6">
        <v>78</v>
      </c>
      <c r="P264" s="6">
        <v>81</v>
      </c>
      <c r="Q264" s="15" t="str">
        <f t="shared" si="40"/>
        <v>Weekday</v>
      </c>
      <c r="R264" s="15" t="str">
        <f t="shared" si="41"/>
        <v>Morning</v>
      </c>
      <c r="S264" s="15" t="str">
        <f t="shared" si="42"/>
        <v>Mild</v>
      </c>
      <c r="T264" s="15" t="str">
        <f t="shared" si="43"/>
        <v>Comfortable</v>
      </c>
      <c r="U264" s="15" t="str">
        <f t="shared" si="44"/>
        <v>Clear</v>
      </c>
      <c r="V264" s="15" t="str">
        <f t="shared" si="45"/>
        <v>AM Peak</v>
      </c>
      <c r="W264" s="15" t="str">
        <f t="shared" si="46"/>
        <v>Jan</v>
      </c>
      <c r="X264" s="15" t="str">
        <f t="shared" si="47"/>
        <v>2011-Jan</v>
      </c>
      <c r="Y264" s="15" t="str">
        <f t="shared" si="48"/>
        <v>High Demand</v>
      </c>
      <c r="Z264" t="str">
        <f t="shared" si="49"/>
        <v>Wednesday</v>
      </c>
    </row>
    <row r="265" spans="1:26" x14ac:dyDescent="0.35">
      <c r="A265" s="8">
        <v>264</v>
      </c>
      <c r="B265" s="9">
        <v>40555</v>
      </c>
      <c r="C265" s="8">
        <v>1</v>
      </c>
      <c r="D265" s="8">
        <v>0</v>
      </c>
      <c r="E265" s="8">
        <v>1</v>
      </c>
      <c r="F265" s="8">
        <v>10</v>
      </c>
      <c r="G265" s="8" t="b">
        <v>0</v>
      </c>
      <c r="H265" s="8">
        <v>3</v>
      </c>
      <c r="I265" s="8">
        <v>1</v>
      </c>
      <c r="J265" s="13">
        <v>0.18</v>
      </c>
      <c r="K265" s="8">
        <v>0.18179999999999999</v>
      </c>
      <c r="L265" s="8">
        <v>0.55000000000000004</v>
      </c>
      <c r="M265" s="8">
        <v>0.22389999999999999</v>
      </c>
      <c r="N265" s="8">
        <v>0</v>
      </c>
      <c r="O265" s="8">
        <v>39</v>
      </c>
      <c r="P265" s="8">
        <v>39</v>
      </c>
      <c r="Q265" s="15" t="str">
        <f t="shared" si="40"/>
        <v>Weekday</v>
      </c>
      <c r="R265" s="15" t="str">
        <f t="shared" si="41"/>
        <v>Morning</v>
      </c>
      <c r="S265" s="15" t="str">
        <f t="shared" si="42"/>
        <v>Mild</v>
      </c>
      <c r="T265" s="15" t="str">
        <f t="shared" si="43"/>
        <v>Comfortable</v>
      </c>
      <c r="U265" s="15" t="str">
        <f t="shared" si="44"/>
        <v>Clear</v>
      </c>
      <c r="V265" s="15" t="str">
        <f t="shared" si="45"/>
        <v>Off Peak</v>
      </c>
      <c r="W265" s="15" t="str">
        <f t="shared" si="46"/>
        <v>Jan</v>
      </c>
      <c r="X265" s="15" t="str">
        <f t="shared" si="47"/>
        <v>2011-Jan</v>
      </c>
      <c r="Y265" s="15" t="str">
        <f t="shared" si="48"/>
        <v>Low Demand</v>
      </c>
      <c r="Z265" t="str">
        <f t="shared" si="49"/>
        <v>Wednesday</v>
      </c>
    </row>
    <row r="266" spans="1:26" x14ac:dyDescent="0.35">
      <c r="A266" s="6">
        <v>265</v>
      </c>
      <c r="B266" s="7">
        <v>40555</v>
      </c>
      <c r="C266" s="6">
        <v>1</v>
      </c>
      <c r="D266" s="6">
        <v>0</v>
      </c>
      <c r="E266" s="6">
        <v>1</v>
      </c>
      <c r="F266" s="6">
        <v>11</v>
      </c>
      <c r="G266" s="6" t="b">
        <v>0</v>
      </c>
      <c r="H266" s="6">
        <v>3</v>
      </c>
      <c r="I266" s="6">
        <v>1</v>
      </c>
      <c r="J266" s="12">
        <v>0.2</v>
      </c>
      <c r="K266" s="6">
        <v>0.18179999999999999</v>
      </c>
      <c r="L266" s="6">
        <v>0.51</v>
      </c>
      <c r="M266" s="6">
        <v>0.3881</v>
      </c>
      <c r="N266" s="6">
        <v>3</v>
      </c>
      <c r="O266" s="6">
        <v>32</v>
      </c>
      <c r="P266" s="6">
        <v>35</v>
      </c>
      <c r="Q266" s="15" t="str">
        <f t="shared" si="40"/>
        <v>Weekday</v>
      </c>
      <c r="R266" s="15" t="str">
        <f t="shared" si="41"/>
        <v>Morning</v>
      </c>
      <c r="S266" s="15" t="str">
        <f t="shared" si="42"/>
        <v>Mild</v>
      </c>
      <c r="T266" s="15" t="str">
        <f t="shared" si="43"/>
        <v>Comfortable</v>
      </c>
      <c r="U266" s="15" t="str">
        <f t="shared" si="44"/>
        <v>Clear</v>
      </c>
      <c r="V266" s="15" t="str">
        <f t="shared" si="45"/>
        <v>Off Peak</v>
      </c>
      <c r="W266" s="15" t="str">
        <f t="shared" si="46"/>
        <v>Jan</v>
      </c>
      <c r="X266" s="15" t="str">
        <f t="shared" si="47"/>
        <v>2011-Jan</v>
      </c>
      <c r="Y266" s="15" t="str">
        <f t="shared" si="48"/>
        <v>Low Demand</v>
      </c>
      <c r="Z266" t="str">
        <f t="shared" si="49"/>
        <v>Wednesday</v>
      </c>
    </row>
    <row r="267" spans="1:26" x14ac:dyDescent="0.35">
      <c r="A267" s="8">
        <v>266</v>
      </c>
      <c r="B267" s="9">
        <v>40555</v>
      </c>
      <c r="C267" s="8">
        <v>1</v>
      </c>
      <c r="D267" s="8">
        <v>0</v>
      </c>
      <c r="E267" s="8">
        <v>1</v>
      </c>
      <c r="F267" s="8">
        <v>12</v>
      </c>
      <c r="G267" s="8" t="b">
        <v>0</v>
      </c>
      <c r="H267" s="8">
        <v>3</v>
      </c>
      <c r="I267" s="8">
        <v>1</v>
      </c>
      <c r="J267" s="13">
        <v>0.2</v>
      </c>
      <c r="K267" s="8">
        <v>0.1515</v>
      </c>
      <c r="L267" s="8">
        <v>0.47</v>
      </c>
      <c r="M267" s="8">
        <v>0.58209999999999995</v>
      </c>
      <c r="N267" s="8">
        <v>3</v>
      </c>
      <c r="O267" s="8">
        <v>52</v>
      </c>
      <c r="P267" s="8">
        <v>55</v>
      </c>
      <c r="Q267" s="15" t="str">
        <f t="shared" si="40"/>
        <v>Weekday</v>
      </c>
      <c r="R267" s="15" t="str">
        <f t="shared" si="41"/>
        <v>Afternoon</v>
      </c>
      <c r="S267" s="15" t="str">
        <f t="shared" si="42"/>
        <v>Mild</v>
      </c>
      <c r="T267" s="15" t="str">
        <f t="shared" si="43"/>
        <v>Comfortable</v>
      </c>
      <c r="U267" s="15" t="str">
        <f t="shared" si="44"/>
        <v>Clear</v>
      </c>
      <c r="V267" s="15" t="str">
        <f t="shared" si="45"/>
        <v>Off Peak</v>
      </c>
      <c r="W267" s="15" t="str">
        <f t="shared" si="46"/>
        <v>Jan</v>
      </c>
      <c r="X267" s="15" t="str">
        <f t="shared" si="47"/>
        <v>2011-Jan</v>
      </c>
      <c r="Y267" s="15" t="str">
        <f t="shared" si="48"/>
        <v>Low Demand</v>
      </c>
      <c r="Z267" t="str">
        <f t="shared" si="49"/>
        <v>Wednesday</v>
      </c>
    </row>
    <row r="268" spans="1:26" x14ac:dyDescent="0.35">
      <c r="A268" s="6">
        <v>267</v>
      </c>
      <c r="B268" s="7">
        <v>40555</v>
      </c>
      <c r="C268" s="6">
        <v>1</v>
      </c>
      <c r="D268" s="6">
        <v>0</v>
      </c>
      <c r="E268" s="6">
        <v>1</v>
      </c>
      <c r="F268" s="6">
        <v>13</v>
      </c>
      <c r="G268" s="6" t="b">
        <v>0</v>
      </c>
      <c r="H268" s="6">
        <v>3</v>
      </c>
      <c r="I268" s="6">
        <v>1</v>
      </c>
      <c r="J268" s="12">
        <v>0.22</v>
      </c>
      <c r="K268" s="6">
        <v>0.19700000000000001</v>
      </c>
      <c r="L268" s="6">
        <v>0.44</v>
      </c>
      <c r="M268" s="6">
        <v>0.35820000000000002</v>
      </c>
      <c r="N268" s="6">
        <v>0</v>
      </c>
      <c r="O268" s="6">
        <v>49</v>
      </c>
      <c r="P268" s="6">
        <v>49</v>
      </c>
      <c r="Q268" s="15" t="str">
        <f t="shared" si="40"/>
        <v>Weekday</v>
      </c>
      <c r="R268" s="15" t="str">
        <f t="shared" si="41"/>
        <v>Afternoon</v>
      </c>
      <c r="S268" s="15" t="str">
        <f t="shared" si="42"/>
        <v>Hot</v>
      </c>
      <c r="T268" s="15" t="str">
        <f t="shared" si="43"/>
        <v>Comfortable</v>
      </c>
      <c r="U268" s="15" t="str">
        <f t="shared" si="44"/>
        <v>Clear</v>
      </c>
      <c r="V268" s="15" t="str">
        <f t="shared" si="45"/>
        <v>Off Peak</v>
      </c>
      <c r="W268" s="15" t="str">
        <f t="shared" si="46"/>
        <v>Jan</v>
      </c>
      <c r="X268" s="15" t="str">
        <f t="shared" si="47"/>
        <v>2011-Jan</v>
      </c>
      <c r="Y268" s="15" t="str">
        <f t="shared" si="48"/>
        <v>Low Demand</v>
      </c>
      <c r="Z268" t="str">
        <f t="shared" si="49"/>
        <v>Wednesday</v>
      </c>
    </row>
    <row r="269" spans="1:26" x14ac:dyDescent="0.35">
      <c r="A269" s="8">
        <v>268</v>
      </c>
      <c r="B269" s="9">
        <v>40555</v>
      </c>
      <c r="C269" s="8">
        <v>1</v>
      </c>
      <c r="D269" s="8">
        <v>0</v>
      </c>
      <c r="E269" s="8">
        <v>1</v>
      </c>
      <c r="F269" s="8">
        <v>14</v>
      </c>
      <c r="G269" s="8" t="b">
        <v>0</v>
      </c>
      <c r="H269" s="8">
        <v>3</v>
      </c>
      <c r="I269" s="8">
        <v>1</v>
      </c>
      <c r="J269" s="13">
        <v>0.2</v>
      </c>
      <c r="K269" s="8">
        <v>0.18179999999999999</v>
      </c>
      <c r="L269" s="8">
        <v>0.47</v>
      </c>
      <c r="M269" s="8">
        <v>0.32840000000000003</v>
      </c>
      <c r="N269" s="8">
        <v>0</v>
      </c>
      <c r="O269" s="8">
        <v>44</v>
      </c>
      <c r="P269" s="8">
        <v>44</v>
      </c>
      <c r="Q269" s="15" t="str">
        <f t="shared" si="40"/>
        <v>Weekday</v>
      </c>
      <c r="R269" s="15" t="str">
        <f t="shared" si="41"/>
        <v>Afternoon</v>
      </c>
      <c r="S269" s="15" t="str">
        <f t="shared" si="42"/>
        <v>Mild</v>
      </c>
      <c r="T269" s="15" t="str">
        <f t="shared" si="43"/>
        <v>Comfortable</v>
      </c>
      <c r="U269" s="15" t="str">
        <f t="shared" si="44"/>
        <v>Clear</v>
      </c>
      <c r="V269" s="15" t="str">
        <f t="shared" si="45"/>
        <v>Off Peak</v>
      </c>
      <c r="W269" s="15" t="str">
        <f t="shared" si="46"/>
        <v>Jan</v>
      </c>
      <c r="X269" s="15" t="str">
        <f t="shared" si="47"/>
        <v>2011-Jan</v>
      </c>
      <c r="Y269" s="15" t="str">
        <f t="shared" si="48"/>
        <v>Low Demand</v>
      </c>
      <c r="Z269" t="str">
        <f t="shared" si="49"/>
        <v>Wednesday</v>
      </c>
    </row>
    <row r="270" spans="1:26" x14ac:dyDescent="0.35">
      <c r="A270" s="6">
        <v>269</v>
      </c>
      <c r="B270" s="7">
        <v>40555</v>
      </c>
      <c r="C270" s="6">
        <v>1</v>
      </c>
      <c r="D270" s="6">
        <v>0</v>
      </c>
      <c r="E270" s="6">
        <v>1</v>
      </c>
      <c r="F270" s="6">
        <v>15</v>
      </c>
      <c r="G270" s="6" t="b">
        <v>0</v>
      </c>
      <c r="H270" s="6">
        <v>3</v>
      </c>
      <c r="I270" s="6">
        <v>1</v>
      </c>
      <c r="J270" s="12">
        <v>0.2</v>
      </c>
      <c r="K270" s="6">
        <v>0.16669999999999999</v>
      </c>
      <c r="L270" s="6">
        <v>0.47</v>
      </c>
      <c r="M270" s="6">
        <v>0.41789999999999999</v>
      </c>
      <c r="N270" s="6">
        <v>1</v>
      </c>
      <c r="O270" s="6">
        <v>48</v>
      </c>
      <c r="P270" s="6">
        <v>49</v>
      </c>
      <c r="Q270" s="15" t="str">
        <f t="shared" si="40"/>
        <v>Weekday</v>
      </c>
      <c r="R270" s="15" t="str">
        <f t="shared" si="41"/>
        <v>Afternoon</v>
      </c>
      <c r="S270" s="15" t="str">
        <f t="shared" si="42"/>
        <v>Mild</v>
      </c>
      <c r="T270" s="15" t="str">
        <f t="shared" si="43"/>
        <v>Comfortable</v>
      </c>
      <c r="U270" s="15" t="str">
        <f t="shared" si="44"/>
        <v>Clear</v>
      </c>
      <c r="V270" s="15" t="str">
        <f t="shared" si="45"/>
        <v>Off Peak</v>
      </c>
      <c r="W270" s="15" t="str">
        <f t="shared" si="46"/>
        <v>Jan</v>
      </c>
      <c r="X270" s="15" t="str">
        <f t="shared" si="47"/>
        <v>2011-Jan</v>
      </c>
      <c r="Y270" s="15" t="str">
        <f t="shared" si="48"/>
        <v>Low Demand</v>
      </c>
      <c r="Z270" t="str">
        <f t="shared" si="49"/>
        <v>Wednesday</v>
      </c>
    </row>
    <row r="271" spans="1:26" x14ac:dyDescent="0.35">
      <c r="A271" s="8">
        <v>270</v>
      </c>
      <c r="B271" s="9">
        <v>40555</v>
      </c>
      <c r="C271" s="8">
        <v>1</v>
      </c>
      <c r="D271" s="8">
        <v>0</v>
      </c>
      <c r="E271" s="8">
        <v>1</v>
      </c>
      <c r="F271" s="8">
        <v>16</v>
      </c>
      <c r="G271" s="8" t="b">
        <v>0</v>
      </c>
      <c r="H271" s="8">
        <v>3</v>
      </c>
      <c r="I271" s="8">
        <v>1</v>
      </c>
      <c r="J271" s="13">
        <v>0.22</v>
      </c>
      <c r="K271" s="8">
        <v>0.19700000000000001</v>
      </c>
      <c r="L271" s="8">
        <v>0.44</v>
      </c>
      <c r="M271" s="8">
        <v>0.32840000000000003</v>
      </c>
      <c r="N271" s="8">
        <v>5</v>
      </c>
      <c r="O271" s="8">
        <v>63</v>
      </c>
      <c r="P271" s="8">
        <v>68</v>
      </c>
      <c r="Q271" s="15" t="str">
        <f t="shared" si="40"/>
        <v>Weekday</v>
      </c>
      <c r="R271" s="15" t="str">
        <f t="shared" si="41"/>
        <v>Afternoon</v>
      </c>
      <c r="S271" s="15" t="str">
        <f t="shared" si="42"/>
        <v>Hot</v>
      </c>
      <c r="T271" s="15" t="str">
        <f t="shared" si="43"/>
        <v>Comfortable</v>
      </c>
      <c r="U271" s="15" t="str">
        <f t="shared" si="44"/>
        <v>Clear</v>
      </c>
      <c r="V271" s="15" t="str">
        <f t="shared" si="45"/>
        <v>Off Peak</v>
      </c>
      <c r="W271" s="15" t="str">
        <f t="shared" si="46"/>
        <v>Jan</v>
      </c>
      <c r="X271" s="15" t="str">
        <f t="shared" si="47"/>
        <v>2011-Jan</v>
      </c>
      <c r="Y271" s="15" t="str">
        <f t="shared" si="48"/>
        <v>High Demand</v>
      </c>
      <c r="Z271" t="str">
        <f t="shared" si="49"/>
        <v>Wednesday</v>
      </c>
    </row>
    <row r="272" spans="1:26" x14ac:dyDescent="0.35">
      <c r="A272" s="6">
        <v>271</v>
      </c>
      <c r="B272" s="7">
        <v>40555</v>
      </c>
      <c r="C272" s="6">
        <v>1</v>
      </c>
      <c r="D272" s="6">
        <v>0</v>
      </c>
      <c r="E272" s="6">
        <v>1</v>
      </c>
      <c r="F272" s="6">
        <v>17</v>
      </c>
      <c r="G272" s="6" t="b">
        <v>0</v>
      </c>
      <c r="H272" s="6">
        <v>3</v>
      </c>
      <c r="I272" s="6">
        <v>1</v>
      </c>
      <c r="J272" s="12">
        <v>0.2</v>
      </c>
      <c r="K272" s="6">
        <v>0.18179999999999999</v>
      </c>
      <c r="L272" s="6">
        <v>0.47</v>
      </c>
      <c r="M272" s="6">
        <v>0.35820000000000002</v>
      </c>
      <c r="N272" s="6">
        <v>0</v>
      </c>
      <c r="O272" s="6">
        <v>139</v>
      </c>
      <c r="P272" s="6">
        <v>139</v>
      </c>
      <c r="Q272" s="15" t="str">
        <f t="shared" si="40"/>
        <v>Weekday</v>
      </c>
      <c r="R272" s="15" t="str">
        <f t="shared" si="41"/>
        <v>Night</v>
      </c>
      <c r="S272" s="15" t="str">
        <f t="shared" si="42"/>
        <v>Mild</v>
      </c>
      <c r="T272" s="15" t="str">
        <f t="shared" si="43"/>
        <v>Comfortable</v>
      </c>
      <c r="U272" s="15" t="str">
        <f t="shared" si="44"/>
        <v>Clear</v>
      </c>
      <c r="V272" s="15" t="str">
        <f t="shared" si="45"/>
        <v>PM Peak</v>
      </c>
      <c r="W272" s="15" t="str">
        <f t="shared" si="46"/>
        <v>Jan</v>
      </c>
      <c r="X272" s="15" t="str">
        <f t="shared" si="47"/>
        <v>2011-Jan</v>
      </c>
      <c r="Y272" s="15" t="str">
        <f t="shared" si="48"/>
        <v>High Demand</v>
      </c>
      <c r="Z272" t="str">
        <f t="shared" si="49"/>
        <v>Wednesday</v>
      </c>
    </row>
    <row r="273" spans="1:26" x14ac:dyDescent="0.35">
      <c r="A273" s="8">
        <v>272</v>
      </c>
      <c r="B273" s="9">
        <v>40555</v>
      </c>
      <c r="C273" s="8">
        <v>1</v>
      </c>
      <c r="D273" s="8">
        <v>0</v>
      </c>
      <c r="E273" s="8">
        <v>1</v>
      </c>
      <c r="F273" s="8">
        <v>18</v>
      </c>
      <c r="G273" s="8" t="b">
        <v>0</v>
      </c>
      <c r="H273" s="8">
        <v>3</v>
      </c>
      <c r="I273" s="8">
        <v>1</v>
      </c>
      <c r="J273" s="13">
        <v>0.2</v>
      </c>
      <c r="K273" s="8">
        <v>0.1515</v>
      </c>
      <c r="L273" s="8">
        <v>0.47</v>
      </c>
      <c r="M273" s="8">
        <v>0.52239999999999998</v>
      </c>
      <c r="N273" s="8">
        <v>2</v>
      </c>
      <c r="O273" s="8">
        <v>135</v>
      </c>
      <c r="P273" s="8">
        <v>137</v>
      </c>
      <c r="Q273" s="15" t="str">
        <f t="shared" si="40"/>
        <v>Weekday</v>
      </c>
      <c r="R273" s="15" t="str">
        <f t="shared" si="41"/>
        <v>Night</v>
      </c>
      <c r="S273" s="15" t="str">
        <f t="shared" si="42"/>
        <v>Mild</v>
      </c>
      <c r="T273" s="15" t="str">
        <f t="shared" si="43"/>
        <v>Comfortable</v>
      </c>
      <c r="U273" s="15" t="str">
        <f t="shared" si="44"/>
        <v>Clear</v>
      </c>
      <c r="V273" s="15" t="str">
        <f t="shared" si="45"/>
        <v>PM Peak</v>
      </c>
      <c r="W273" s="15" t="str">
        <f t="shared" si="46"/>
        <v>Jan</v>
      </c>
      <c r="X273" s="15" t="str">
        <f t="shared" si="47"/>
        <v>2011-Jan</v>
      </c>
      <c r="Y273" s="15" t="str">
        <f t="shared" si="48"/>
        <v>High Demand</v>
      </c>
      <c r="Z273" t="str">
        <f t="shared" si="49"/>
        <v>Wednesday</v>
      </c>
    </row>
    <row r="274" spans="1:26" x14ac:dyDescent="0.35">
      <c r="A274" s="6">
        <v>273</v>
      </c>
      <c r="B274" s="7">
        <v>40555</v>
      </c>
      <c r="C274" s="6">
        <v>1</v>
      </c>
      <c r="D274" s="6">
        <v>0</v>
      </c>
      <c r="E274" s="6">
        <v>1</v>
      </c>
      <c r="F274" s="6">
        <v>19</v>
      </c>
      <c r="G274" s="6" t="b">
        <v>0</v>
      </c>
      <c r="H274" s="6">
        <v>3</v>
      </c>
      <c r="I274" s="6">
        <v>1</v>
      </c>
      <c r="J274" s="12">
        <v>0.18</v>
      </c>
      <c r="K274" s="6">
        <v>0.1515</v>
      </c>
      <c r="L274" s="6">
        <v>0.47</v>
      </c>
      <c r="M274" s="6">
        <v>0.41789999999999999</v>
      </c>
      <c r="N274" s="6">
        <v>1</v>
      </c>
      <c r="O274" s="6">
        <v>82</v>
      </c>
      <c r="P274" s="6">
        <v>83</v>
      </c>
      <c r="Q274" s="15" t="str">
        <f t="shared" si="40"/>
        <v>Weekday</v>
      </c>
      <c r="R274" s="15" t="str">
        <f t="shared" si="41"/>
        <v>Night</v>
      </c>
      <c r="S274" s="15" t="str">
        <f t="shared" si="42"/>
        <v>Mild</v>
      </c>
      <c r="T274" s="15" t="str">
        <f t="shared" si="43"/>
        <v>Comfortable</v>
      </c>
      <c r="U274" s="15" t="str">
        <f t="shared" si="44"/>
        <v>Clear</v>
      </c>
      <c r="V274" s="15" t="str">
        <f t="shared" si="45"/>
        <v>PM Peak</v>
      </c>
      <c r="W274" s="15" t="str">
        <f t="shared" si="46"/>
        <v>Jan</v>
      </c>
      <c r="X274" s="15" t="str">
        <f t="shared" si="47"/>
        <v>2011-Jan</v>
      </c>
      <c r="Y274" s="15" t="str">
        <f t="shared" si="48"/>
        <v>High Demand</v>
      </c>
      <c r="Z274" t="str">
        <f t="shared" si="49"/>
        <v>Wednesday</v>
      </c>
    </row>
    <row r="275" spans="1:26" x14ac:dyDescent="0.35">
      <c r="A275" s="8">
        <v>274</v>
      </c>
      <c r="B275" s="9">
        <v>40555</v>
      </c>
      <c r="C275" s="8">
        <v>1</v>
      </c>
      <c r="D275" s="8">
        <v>0</v>
      </c>
      <c r="E275" s="8">
        <v>1</v>
      </c>
      <c r="F275" s="8">
        <v>20</v>
      </c>
      <c r="G275" s="8" t="b">
        <v>0</v>
      </c>
      <c r="H275" s="8">
        <v>3</v>
      </c>
      <c r="I275" s="8">
        <v>1</v>
      </c>
      <c r="J275" s="13">
        <v>0.16</v>
      </c>
      <c r="K275" s="8">
        <v>0.13639999999999999</v>
      </c>
      <c r="L275" s="8">
        <v>0.5</v>
      </c>
      <c r="M275" s="8">
        <v>0.32840000000000003</v>
      </c>
      <c r="N275" s="8">
        <v>2</v>
      </c>
      <c r="O275" s="8">
        <v>54</v>
      </c>
      <c r="P275" s="8">
        <v>56</v>
      </c>
      <c r="Q275" s="15" t="str">
        <f t="shared" si="40"/>
        <v>Weekday</v>
      </c>
      <c r="R275" s="15" t="str">
        <f t="shared" si="41"/>
        <v>Night</v>
      </c>
      <c r="S275" s="15" t="str">
        <f t="shared" si="42"/>
        <v>Mild</v>
      </c>
      <c r="T275" s="15" t="str">
        <f t="shared" si="43"/>
        <v>Comfortable</v>
      </c>
      <c r="U275" s="15" t="str">
        <f t="shared" si="44"/>
        <v>Clear</v>
      </c>
      <c r="V275" s="15" t="str">
        <f t="shared" si="45"/>
        <v>Off Peak</v>
      </c>
      <c r="W275" s="15" t="str">
        <f t="shared" si="46"/>
        <v>Jan</v>
      </c>
      <c r="X275" s="15" t="str">
        <f t="shared" si="47"/>
        <v>2011-Jan</v>
      </c>
      <c r="Y275" s="15" t="str">
        <f t="shared" si="48"/>
        <v>Low Demand</v>
      </c>
      <c r="Z275" t="str">
        <f t="shared" si="49"/>
        <v>Wednesday</v>
      </c>
    </row>
    <row r="276" spans="1:26" x14ac:dyDescent="0.35">
      <c r="A276" s="6">
        <v>275</v>
      </c>
      <c r="B276" s="7">
        <v>40555</v>
      </c>
      <c r="C276" s="6">
        <v>1</v>
      </c>
      <c r="D276" s="6">
        <v>0</v>
      </c>
      <c r="E276" s="6">
        <v>1</v>
      </c>
      <c r="F276" s="6">
        <v>21</v>
      </c>
      <c r="G276" s="6" t="b">
        <v>0</v>
      </c>
      <c r="H276" s="6">
        <v>3</v>
      </c>
      <c r="I276" s="6">
        <v>1</v>
      </c>
      <c r="J276" s="12">
        <v>0.16</v>
      </c>
      <c r="K276" s="6">
        <v>0.13639999999999999</v>
      </c>
      <c r="L276" s="6">
        <v>0.55000000000000004</v>
      </c>
      <c r="M276" s="6">
        <v>0.32840000000000003</v>
      </c>
      <c r="N276" s="6">
        <v>0</v>
      </c>
      <c r="O276" s="6">
        <v>57</v>
      </c>
      <c r="P276" s="6">
        <v>57</v>
      </c>
      <c r="Q276" s="15" t="str">
        <f t="shared" si="40"/>
        <v>Weekday</v>
      </c>
      <c r="R276" s="15" t="str">
        <f t="shared" si="41"/>
        <v>Night</v>
      </c>
      <c r="S276" s="15" t="str">
        <f t="shared" si="42"/>
        <v>Mild</v>
      </c>
      <c r="T276" s="15" t="str">
        <f t="shared" si="43"/>
        <v>Comfortable</v>
      </c>
      <c r="U276" s="15" t="str">
        <f t="shared" si="44"/>
        <v>Clear</v>
      </c>
      <c r="V276" s="15" t="str">
        <f t="shared" si="45"/>
        <v>Off Peak</v>
      </c>
      <c r="W276" s="15" t="str">
        <f t="shared" si="46"/>
        <v>Jan</v>
      </c>
      <c r="X276" s="15" t="str">
        <f t="shared" si="47"/>
        <v>2011-Jan</v>
      </c>
      <c r="Y276" s="15" t="str">
        <f t="shared" si="48"/>
        <v>Low Demand</v>
      </c>
      <c r="Z276" t="str">
        <f t="shared" si="49"/>
        <v>Wednesday</v>
      </c>
    </row>
    <row r="277" spans="1:26" x14ac:dyDescent="0.35">
      <c r="A277" s="8">
        <v>276</v>
      </c>
      <c r="B277" s="9">
        <v>40555</v>
      </c>
      <c r="C277" s="8">
        <v>1</v>
      </c>
      <c r="D277" s="8">
        <v>0</v>
      </c>
      <c r="E277" s="8">
        <v>1</v>
      </c>
      <c r="F277" s="8">
        <v>22</v>
      </c>
      <c r="G277" s="8" t="b">
        <v>0</v>
      </c>
      <c r="H277" s="8">
        <v>3</v>
      </c>
      <c r="I277" s="8">
        <v>1</v>
      </c>
      <c r="J277" s="13">
        <v>0.16</v>
      </c>
      <c r="K277" s="8">
        <v>0.1212</v>
      </c>
      <c r="L277" s="8">
        <v>0.55000000000000004</v>
      </c>
      <c r="M277" s="8">
        <v>0.44779999999999998</v>
      </c>
      <c r="N277" s="8">
        <v>1</v>
      </c>
      <c r="O277" s="8">
        <v>32</v>
      </c>
      <c r="P277" s="8">
        <v>33</v>
      </c>
      <c r="Q277" s="15" t="str">
        <f t="shared" si="40"/>
        <v>Weekday</v>
      </c>
      <c r="R277" s="15" t="str">
        <f t="shared" si="41"/>
        <v>Night</v>
      </c>
      <c r="S277" s="15" t="str">
        <f t="shared" si="42"/>
        <v>Mild</v>
      </c>
      <c r="T277" s="15" t="str">
        <f t="shared" si="43"/>
        <v>Comfortable</v>
      </c>
      <c r="U277" s="15" t="str">
        <f t="shared" si="44"/>
        <v>Clear</v>
      </c>
      <c r="V277" s="15" t="str">
        <f t="shared" si="45"/>
        <v>Off Peak</v>
      </c>
      <c r="W277" s="15" t="str">
        <f t="shared" si="46"/>
        <v>Jan</v>
      </c>
      <c r="X277" s="15" t="str">
        <f t="shared" si="47"/>
        <v>2011-Jan</v>
      </c>
      <c r="Y277" s="15" t="str">
        <f t="shared" si="48"/>
        <v>Low Demand</v>
      </c>
      <c r="Z277" t="str">
        <f t="shared" si="49"/>
        <v>Wednesday</v>
      </c>
    </row>
    <row r="278" spans="1:26" x14ac:dyDescent="0.35">
      <c r="A278" s="6">
        <v>277</v>
      </c>
      <c r="B278" s="7">
        <v>40555</v>
      </c>
      <c r="C278" s="6">
        <v>1</v>
      </c>
      <c r="D278" s="6">
        <v>0</v>
      </c>
      <c r="E278" s="6">
        <v>1</v>
      </c>
      <c r="F278" s="6">
        <v>23</v>
      </c>
      <c r="G278" s="6" t="b">
        <v>0</v>
      </c>
      <c r="H278" s="6">
        <v>3</v>
      </c>
      <c r="I278" s="6">
        <v>1</v>
      </c>
      <c r="J278" s="12">
        <v>0.14000000000000001</v>
      </c>
      <c r="K278" s="6">
        <v>0.1061</v>
      </c>
      <c r="L278" s="6">
        <v>0.59</v>
      </c>
      <c r="M278" s="6">
        <v>0.41789999999999999</v>
      </c>
      <c r="N278" s="6">
        <v>1</v>
      </c>
      <c r="O278" s="6">
        <v>19</v>
      </c>
      <c r="P278" s="6">
        <v>20</v>
      </c>
      <c r="Q278" s="15" t="str">
        <f t="shared" si="40"/>
        <v>Weekday</v>
      </c>
      <c r="R278" s="15" t="str">
        <f t="shared" si="41"/>
        <v>Night</v>
      </c>
      <c r="S278" s="15" t="str">
        <f t="shared" si="42"/>
        <v>Mild</v>
      </c>
      <c r="T278" s="15" t="str">
        <f t="shared" si="43"/>
        <v>Comfortable</v>
      </c>
      <c r="U278" s="15" t="str">
        <f t="shared" si="44"/>
        <v>Clear</v>
      </c>
      <c r="V278" s="15" t="str">
        <f t="shared" si="45"/>
        <v>Off Peak</v>
      </c>
      <c r="W278" s="15" t="str">
        <f t="shared" si="46"/>
        <v>Jan</v>
      </c>
      <c r="X278" s="15" t="str">
        <f t="shared" si="47"/>
        <v>2011-Jan</v>
      </c>
      <c r="Y278" s="15" t="str">
        <f t="shared" si="48"/>
        <v>Low Demand</v>
      </c>
      <c r="Z278" t="str">
        <f t="shared" si="49"/>
        <v>Wednesday</v>
      </c>
    </row>
    <row r="279" spans="1:26" x14ac:dyDescent="0.35">
      <c r="A279" s="8">
        <v>278</v>
      </c>
      <c r="B279" s="9">
        <v>40556</v>
      </c>
      <c r="C279" s="8">
        <v>1</v>
      </c>
      <c r="D279" s="8">
        <v>0</v>
      </c>
      <c r="E279" s="8">
        <v>1</v>
      </c>
      <c r="F279" s="8">
        <v>0</v>
      </c>
      <c r="G279" s="8" t="b">
        <v>0</v>
      </c>
      <c r="H279" s="8">
        <v>4</v>
      </c>
      <c r="I279" s="8">
        <v>1</v>
      </c>
      <c r="J279" s="13">
        <v>0.14000000000000001</v>
      </c>
      <c r="K279" s="8">
        <v>0.1212</v>
      </c>
      <c r="L279" s="8">
        <v>0.59</v>
      </c>
      <c r="M279" s="8">
        <v>0.28360000000000002</v>
      </c>
      <c r="N279" s="8">
        <v>1</v>
      </c>
      <c r="O279" s="8">
        <v>6</v>
      </c>
      <c r="P279" s="8">
        <v>7</v>
      </c>
      <c r="Q279" s="15" t="str">
        <f t="shared" si="40"/>
        <v>Weekday</v>
      </c>
      <c r="R279" s="15" t="str">
        <f t="shared" si="41"/>
        <v>Late Night</v>
      </c>
      <c r="S279" s="15" t="str">
        <f t="shared" si="42"/>
        <v>Mild</v>
      </c>
      <c r="T279" s="15" t="str">
        <f t="shared" si="43"/>
        <v>Comfortable</v>
      </c>
      <c r="U279" s="15" t="str">
        <f t="shared" si="44"/>
        <v>Clear</v>
      </c>
      <c r="V279" s="15" t="str">
        <f t="shared" si="45"/>
        <v>Off Peak</v>
      </c>
      <c r="W279" s="15" t="str">
        <f t="shared" si="46"/>
        <v>Jan</v>
      </c>
      <c r="X279" s="15" t="str">
        <f t="shared" si="47"/>
        <v>2011-Jan</v>
      </c>
      <c r="Y279" s="15" t="str">
        <f t="shared" si="48"/>
        <v>Low Demand</v>
      </c>
      <c r="Z279" t="str">
        <f t="shared" si="49"/>
        <v>Thursday</v>
      </c>
    </row>
    <row r="280" spans="1:26" x14ac:dyDescent="0.35">
      <c r="A280" s="6">
        <v>279</v>
      </c>
      <c r="B280" s="7">
        <v>40556</v>
      </c>
      <c r="C280" s="6">
        <v>1</v>
      </c>
      <c r="D280" s="6">
        <v>0</v>
      </c>
      <c r="E280" s="6">
        <v>1</v>
      </c>
      <c r="F280" s="6">
        <v>1</v>
      </c>
      <c r="G280" s="6" t="b">
        <v>0</v>
      </c>
      <c r="H280" s="6">
        <v>4</v>
      </c>
      <c r="I280" s="6">
        <v>1</v>
      </c>
      <c r="J280" s="12">
        <v>0.14000000000000001</v>
      </c>
      <c r="K280" s="6">
        <v>0.1212</v>
      </c>
      <c r="L280" s="6">
        <v>0.5</v>
      </c>
      <c r="M280" s="6">
        <v>0.28360000000000002</v>
      </c>
      <c r="N280" s="6">
        <v>0</v>
      </c>
      <c r="O280" s="6">
        <v>2</v>
      </c>
      <c r="P280" s="6">
        <v>2</v>
      </c>
      <c r="Q280" s="15" t="str">
        <f t="shared" si="40"/>
        <v>Weekday</v>
      </c>
      <c r="R280" s="15" t="str">
        <f t="shared" si="41"/>
        <v>Late Night</v>
      </c>
      <c r="S280" s="15" t="str">
        <f t="shared" si="42"/>
        <v>Mild</v>
      </c>
      <c r="T280" s="15" t="str">
        <f t="shared" si="43"/>
        <v>Comfortable</v>
      </c>
      <c r="U280" s="15" t="str">
        <f t="shared" si="44"/>
        <v>Clear</v>
      </c>
      <c r="V280" s="15" t="str">
        <f t="shared" si="45"/>
        <v>Off Peak</v>
      </c>
      <c r="W280" s="15" t="str">
        <f t="shared" si="46"/>
        <v>Jan</v>
      </c>
      <c r="X280" s="15" t="str">
        <f t="shared" si="47"/>
        <v>2011-Jan</v>
      </c>
      <c r="Y280" s="15" t="str">
        <f t="shared" si="48"/>
        <v>Low Demand</v>
      </c>
      <c r="Z280" t="str">
        <f t="shared" si="49"/>
        <v>Thursday</v>
      </c>
    </row>
    <row r="281" spans="1:26" x14ac:dyDescent="0.35">
      <c r="A281" s="8">
        <v>280</v>
      </c>
      <c r="B281" s="9">
        <v>40556</v>
      </c>
      <c r="C281" s="8">
        <v>1</v>
      </c>
      <c r="D281" s="8">
        <v>0</v>
      </c>
      <c r="E281" s="8">
        <v>1</v>
      </c>
      <c r="F281" s="8">
        <v>2</v>
      </c>
      <c r="G281" s="8" t="b">
        <v>0</v>
      </c>
      <c r="H281" s="8">
        <v>4</v>
      </c>
      <c r="I281" s="8">
        <v>1</v>
      </c>
      <c r="J281" s="13">
        <v>0.14000000000000001</v>
      </c>
      <c r="K281" s="8">
        <v>0.1212</v>
      </c>
      <c r="L281" s="8">
        <v>0.5</v>
      </c>
      <c r="M281" s="8">
        <v>0.35820000000000002</v>
      </c>
      <c r="N281" s="8">
        <v>0</v>
      </c>
      <c r="O281" s="8">
        <v>2</v>
      </c>
      <c r="P281" s="8">
        <v>2</v>
      </c>
      <c r="Q281" s="15" t="str">
        <f t="shared" si="40"/>
        <v>Weekday</v>
      </c>
      <c r="R281" s="15" t="str">
        <f t="shared" si="41"/>
        <v>Late Night</v>
      </c>
      <c r="S281" s="15" t="str">
        <f t="shared" si="42"/>
        <v>Mild</v>
      </c>
      <c r="T281" s="15" t="str">
        <f t="shared" si="43"/>
        <v>Comfortable</v>
      </c>
      <c r="U281" s="15" t="str">
        <f t="shared" si="44"/>
        <v>Clear</v>
      </c>
      <c r="V281" s="15" t="str">
        <f t="shared" si="45"/>
        <v>Off Peak</v>
      </c>
      <c r="W281" s="15" t="str">
        <f t="shared" si="46"/>
        <v>Jan</v>
      </c>
      <c r="X281" s="15" t="str">
        <f t="shared" si="47"/>
        <v>2011-Jan</v>
      </c>
      <c r="Y281" s="15" t="str">
        <f t="shared" si="48"/>
        <v>Low Demand</v>
      </c>
      <c r="Z281" t="str">
        <f t="shared" si="49"/>
        <v>Thursday</v>
      </c>
    </row>
    <row r="282" spans="1:26" x14ac:dyDescent="0.35">
      <c r="A282" s="6">
        <v>281</v>
      </c>
      <c r="B282" s="7">
        <v>40556</v>
      </c>
      <c r="C282" s="6">
        <v>1</v>
      </c>
      <c r="D282" s="6">
        <v>0</v>
      </c>
      <c r="E282" s="6">
        <v>1</v>
      </c>
      <c r="F282" s="6">
        <v>3</v>
      </c>
      <c r="G282" s="6" t="b">
        <v>0</v>
      </c>
      <c r="H282" s="6">
        <v>4</v>
      </c>
      <c r="I282" s="6">
        <v>1</v>
      </c>
      <c r="J282" s="12">
        <v>0.14000000000000001</v>
      </c>
      <c r="K282" s="6">
        <v>0.1212</v>
      </c>
      <c r="L282" s="6">
        <v>0.5</v>
      </c>
      <c r="M282" s="6">
        <v>0.32840000000000003</v>
      </c>
      <c r="N282" s="6">
        <v>0</v>
      </c>
      <c r="O282" s="6">
        <v>3</v>
      </c>
      <c r="P282" s="6">
        <v>3</v>
      </c>
      <c r="Q282" s="15" t="str">
        <f t="shared" si="40"/>
        <v>Weekday</v>
      </c>
      <c r="R282" s="15" t="str">
        <f t="shared" si="41"/>
        <v>Late Night</v>
      </c>
      <c r="S282" s="15" t="str">
        <f t="shared" si="42"/>
        <v>Mild</v>
      </c>
      <c r="T282" s="15" t="str">
        <f t="shared" si="43"/>
        <v>Comfortable</v>
      </c>
      <c r="U282" s="15" t="str">
        <f t="shared" si="44"/>
        <v>Clear</v>
      </c>
      <c r="V282" s="15" t="str">
        <f t="shared" si="45"/>
        <v>Off Peak</v>
      </c>
      <c r="W282" s="15" t="str">
        <f t="shared" si="46"/>
        <v>Jan</v>
      </c>
      <c r="X282" s="15" t="str">
        <f t="shared" si="47"/>
        <v>2011-Jan</v>
      </c>
      <c r="Y282" s="15" t="str">
        <f t="shared" si="48"/>
        <v>Low Demand</v>
      </c>
      <c r="Z282" t="str">
        <f t="shared" si="49"/>
        <v>Thursday</v>
      </c>
    </row>
    <row r="283" spans="1:26" x14ac:dyDescent="0.35">
      <c r="A283" s="8">
        <v>282</v>
      </c>
      <c r="B283" s="9">
        <v>40556</v>
      </c>
      <c r="C283" s="8">
        <v>1</v>
      </c>
      <c r="D283" s="8">
        <v>0</v>
      </c>
      <c r="E283" s="8">
        <v>1</v>
      </c>
      <c r="F283" s="8">
        <v>4</v>
      </c>
      <c r="G283" s="8" t="b">
        <v>0</v>
      </c>
      <c r="H283" s="8">
        <v>4</v>
      </c>
      <c r="I283" s="8">
        <v>1</v>
      </c>
      <c r="J283" s="13">
        <v>0.14000000000000001</v>
      </c>
      <c r="K283" s="8">
        <v>0.1212</v>
      </c>
      <c r="L283" s="8">
        <v>0.5</v>
      </c>
      <c r="M283" s="8">
        <v>0.25369999999999998</v>
      </c>
      <c r="N283" s="8">
        <v>0</v>
      </c>
      <c r="O283" s="8">
        <v>4</v>
      </c>
      <c r="P283" s="8">
        <v>4</v>
      </c>
      <c r="Q283" s="15" t="str">
        <f t="shared" si="40"/>
        <v>Weekday</v>
      </c>
      <c r="R283" s="15" t="str">
        <f t="shared" si="41"/>
        <v>Late Night</v>
      </c>
      <c r="S283" s="15" t="str">
        <f t="shared" si="42"/>
        <v>Mild</v>
      </c>
      <c r="T283" s="15" t="str">
        <f t="shared" si="43"/>
        <v>Comfortable</v>
      </c>
      <c r="U283" s="15" t="str">
        <f t="shared" si="44"/>
        <v>Clear</v>
      </c>
      <c r="V283" s="15" t="str">
        <f t="shared" si="45"/>
        <v>Off Peak</v>
      </c>
      <c r="W283" s="15" t="str">
        <f t="shared" si="46"/>
        <v>Jan</v>
      </c>
      <c r="X283" s="15" t="str">
        <f t="shared" si="47"/>
        <v>2011-Jan</v>
      </c>
      <c r="Y283" s="15" t="str">
        <f t="shared" si="48"/>
        <v>Low Demand</v>
      </c>
      <c r="Z283" t="str">
        <f t="shared" si="49"/>
        <v>Thursday</v>
      </c>
    </row>
    <row r="284" spans="1:26" x14ac:dyDescent="0.35">
      <c r="A284" s="6">
        <v>283</v>
      </c>
      <c r="B284" s="7">
        <v>40556</v>
      </c>
      <c r="C284" s="6">
        <v>1</v>
      </c>
      <c r="D284" s="6">
        <v>0</v>
      </c>
      <c r="E284" s="6">
        <v>1</v>
      </c>
      <c r="F284" s="6">
        <v>5</v>
      </c>
      <c r="G284" s="6" t="b">
        <v>0</v>
      </c>
      <c r="H284" s="6">
        <v>4</v>
      </c>
      <c r="I284" s="6">
        <v>1</v>
      </c>
      <c r="J284" s="12">
        <v>0.14000000000000001</v>
      </c>
      <c r="K284" s="6">
        <v>0.1212</v>
      </c>
      <c r="L284" s="6">
        <v>0.5</v>
      </c>
      <c r="M284" s="6">
        <v>0.29849999999999999</v>
      </c>
      <c r="N284" s="6">
        <v>0</v>
      </c>
      <c r="O284" s="6">
        <v>3</v>
      </c>
      <c r="P284" s="6">
        <v>3</v>
      </c>
      <c r="Q284" s="15" t="str">
        <f t="shared" si="40"/>
        <v>Weekday</v>
      </c>
      <c r="R284" s="15" t="str">
        <f t="shared" si="41"/>
        <v>Late Night</v>
      </c>
      <c r="S284" s="15" t="str">
        <f t="shared" si="42"/>
        <v>Mild</v>
      </c>
      <c r="T284" s="15" t="str">
        <f t="shared" si="43"/>
        <v>Comfortable</v>
      </c>
      <c r="U284" s="15" t="str">
        <f t="shared" si="44"/>
        <v>Clear</v>
      </c>
      <c r="V284" s="15" t="str">
        <f t="shared" si="45"/>
        <v>Off Peak</v>
      </c>
      <c r="W284" s="15" t="str">
        <f t="shared" si="46"/>
        <v>Jan</v>
      </c>
      <c r="X284" s="15" t="str">
        <f t="shared" si="47"/>
        <v>2011-Jan</v>
      </c>
      <c r="Y284" s="15" t="str">
        <f t="shared" si="48"/>
        <v>Low Demand</v>
      </c>
      <c r="Z284" t="str">
        <f t="shared" si="49"/>
        <v>Thursday</v>
      </c>
    </row>
    <row r="285" spans="1:26" x14ac:dyDescent="0.35">
      <c r="A285" s="8">
        <v>284</v>
      </c>
      <c r="B285" s="9">
        <v>40556</v>
      </c>
      <c r="C285" s="8">
        <v>1</v>
      </c>
      <c r="D285" s="8">
        <v>0</v>
      </c>
      <c r="E285" s="8">
        <v>1</v>
      </c>
      <c r="F285" s="8">
        <v>6</v>
      </c>
      <c r="G285" s="8" t="b">
        <v>0</v>
      </c>
      <c r="H285" s="8">
        <v>4</v>
      </c>
      <c r="I285" s="8">
        <v>1</v>
      </c>
      <c r="J285" s="13">
        <v>0.12</v>
      </c>
      <c r="K285" s="8">
        <v>0.1515</v>
      </c>
      <c r="L285" s="8">
        <v>0.54</v>
      </c>
      <c r="M285" s="8">
        <v>0.1343</v>
      </c>
      <c r="N285" s="8">
        <v>0</v>
      </c>
      <c r="O285" s="8">
        <v>28</v>
      </c>
      <c r="P285" s="8">
        <v>28</v>
      </c>
      <c r="Q285" s="15" t="str">
        <f t="shared" si="40"/>
        <v>Weekday</v>
      </c>
      <c r="R285" s="15" t="str">
        <f t="shared" si="41"/>
        <v>Morning</v>
      </c>
      <c r="S285" s="15" t="str">
        <f t="shared" si="42"/>
        <v>Mild</v>
      </c>
      <c r="T285" s="15" t="str">
        <f t="shared" si="43"/>
        <v>Comfortable</v>
      </c>
      <c r="U285" s="15" t="str">
        <f t="shared" si="44"/>
        <v>Clear</v>
      </c>
      <c r="V285" s="15" t="str">
        <f t="shared" si="45"/>
        <v>Off Peak</v>
      </c>
      <c r="W285" s="15" t="str">
        <f t="shared" si="46"/>
        <v>Jan</v>
      </c>
      <c r="X285" s="15" t="str">
        <f t="shared" si="47"/>
        <v>2011-Jan</v>
      </c>
      <c r="Y285" s="15" t="str">
        <f t="shared" si="48"/>
        <v>Low Demand</v>
      </c>
      <c r="Z285" t="str">
        <f t="shared" si="49"/>
        <v>Thursday</v>
      </c>
    </row>
    <row r="286" spans="1:26" x14ac:dyDescent="0.35">
      <c r="A286" s="6">
        <v>285</v>
      </c>
      <c r="B286" s="7">
        <v>40556</v>
      </c>
      <c r="C286" s="6">
        <v>1</v>
      </c>
      <c r="D286" s="6">
        <v>0</v>
      </c>
      <c r="E286" s="6">
        <v>1</v>
      </c>
      <c r="F286" s="6">
        <v>7</v>
      </c>
      <c r="G286" s="6" t="b">
        <v>0</v>
      </c>
      <c r="H286" s="6">
        <v>4</v>
      </c>
      <c r="I286" s="6">
        <v>1</v>
      </c>
      <c r="J286" s="12">
        <v>0.12</v>
      </c>
      <c r="K286" s="6">
        <v>0.1515</v>
      </c>
      <c r="L286" s="6">
        <v>0.54</v>
      </c>
      <c r="M286" s="6">
        <v>0.1343</v>
      </c>
      <c r="N286" s="6">
        <v>0</v>
      </c>
      <c r="O286" s="6">
        <v>72</v>
      </c>
      <c r="P286" s="6">
        <v>72</v>
      </c>
      <c r="Q286" s="15" t="str">
        <f t="shared" si="40"/>
        <v>Weekday</v>
      </c>
      <c r="R286" s="15" t="str">
        <f t="shared" si="41"/>
        <v>Morning</v>
      </c>
      <c r="S286" s="15" t="str">
        <f t="shared" si="42"/>
        <v>Mild</v>
      </c>
      <c r="T286" s="15" t="str">
        <f t="shared" si="43"/>
        <v>Comfortable</v>
      </c>
      <c r="U286" s="15" t="str">
        <f t="shared" si="44"/>
        <v>Clear</v>
      </c>
      <c r="V286" s="15" t="str">
        <f t="shared" si="45"/>
        <v>AM Peak</v>
      </c>
      <c r="W286" s="15" t="str">
        <f t="shared" si="46"/>
        <v>Jan</v>
      </c>
      <c r="X286" s="15" t="str">
        <f t="shared" si="47"/>
        <v>2011-Jan</v>
      </c>
      <c r="Y286" s="15" t="str">
        <f t="shared" si="48"/>
        <v>High Demand</v>
      </c>
      <c r="Z286" t="str">
        <f t="shared" si="49"/>
        <v>Thursday</v>
      </c>
    </row>
    <row r="287" spans="1:26" x14ac:dyDescent="0.35">
      <c r="A287" s="8">
        <v>286</v>
      </c>
      <c r="B287" s="9">
        <v>40556</v>
      </c>
      <c r="C287" s="8">
        <v>1</v>
      </c>
      <c r="D287" s="8">
        <v>0</v>
      </c>
      <c r="E287" s="8">
        <v>1</v>
      </c>
      <c r="F287" s="8">
        <v>8</v>
      </c>
      <c r="G287" s="8" t="b">
        <v>0</v>
      </c>
      <c r="H287" s="8">
        <v>4</v>
      </c>
      <c r="I287" s="8">
        <v>1</v>
      </c>
      <c r="J287" s="13">
        <v>0.14000000000000001</v>
      </c>
      <c r="K287" s="8">
        <v>0.13639999999999999</v>
      </c>
      <c r="L287" s="8">
        <v>0.5</v>
      </c>
      <c r="M287" s="8">
        <v>0.19400000000000001</v>
      </c>
      <c r="N287" s="8">
        <v>5</v>
      </c>
      <c r="O287" s="8">
        <v>197</v>
      </c>
      <c r="P287" s="8">
        <v>202</v>
      </c>
      <c r="Q287" s="15" t="str">
        <f t="shared" si="40"/>
        <v>Weekday</v>
      </c>
      <c r="R287" s="15" t="str">
        <f t="shared" si="41"/>
        <v>Morning</v>
      </c>
      <c r="S287" s="15" t="str">
        <f t="shared" si="42"/>
        <v>Mild</v>
      </c>
      <c r="T287" s="15" t="str">
        <f t="shared" si="43"/>
        <v>Comfortable</v>
      </c>
      <c r="U287" s="15" t="str">
        <f t="shared" si="44"/>
        <v>Clear</v>
      </c>
      <c r="V287" s="15" t="str">
        <f t="shared" si="45"/>
        <v>AM Peak</v>
      </c>
      <c r="W287" s="15" t="str">
        <f t="shared" si="46"/>
        <v>Jan</v>
      </c>
      <c r="X287" s="15" t="str">
        <f t="shared" si="47"/>
        <v>2011-Jan</v>
      </c>
      <c r="Y287" s="15" t="str">
        <f t="shared" si="48"/>
        <v>High Demand</v>
      </c>
      <c r="Z287" t="str">
        <f t="shared" si="49"/>
        <v>Thursday</v>
      </c>
    </row>
    <row r="288" spans="1:26" x14ac:dyDescent="0.35">
      <c r="A288" s="6">
        <v>287</v>
      </c>
      <c r="B288" s="7">
        <v>40556</v>
      </c>
      <c r="C288" s="6">
        <v>1</v>
      </c>
      <c r="D288" s="6">
        <v>0</v>
      </c>
      <c r="E288" s="6">
        <v>1</v>
      </c>
      <c r="F288" s="6">
        <v>9</v>
      </c>
      <c r="G288" s="6" t="b">
        <v>0</v>
      </c>
      <c r="H288" s="6">
        <v>4</v>
      </c>
      <c r="I288" s="6">
        <v>1</v>
      </c>
      <c r="J288" s="12">
        <v>0.14000000000000001</v>
      </c>
      <c r="K288" s="6">
        <v>0.1212</v>
      </c>
      <c r="L288" s="6">
        <v>0.5</v>
      </c>
      <c r="M288" s="6">
        <v>0.32840000000000003</v>
      </c>
      <c r="N288" s="6">
        <v>2</v>
      </c>
      <c r="O288" s="6">
        <v>137</v>
      </c>
      <c r="P288" s="6">
        <v>139</v>
      </c>
      <c r="Q288" s="15" t="str">
        <f t="shared" si="40"/>
        <v>Weekday</v>
      </c>
      <c r="R288" s="15" t="str">
        <f t="shared" si="41"/>
        <v>Morning</v>
      </c>
      <c r="S288" s="15" t="str">
        <f t="shared" si="42"/>
        <v>Mild</v>
      </c>
      <c r="T288" s="15" t="str">
        <f t="shared" si="43"/>
        <v>Comfortable</v>
      </c>
      <c r="U288" s="15" t="str">
        <f t="shared" si="44"/>
        <v>Clear</v>
      </c>
      <c r="V288" s="15" t="str">
        <f t="shared" si="45"/>
        <v>AM Peak</v>
      </c>
      <c r="W288" s="15" t="str">
        <f t="shared" si="46"/>
        <v>Jan</v>
      </c>
      <c r="X288" s="15" t="str">
        <f t="shared" si="47"/>
        <v>2011-Jan</v>
      </c>
      <c r="Y288" s="15" t="str">
        <f t="shared" si="48"/>
        <v>High Demand</v>
      </c>
      <c r="Z288" t="str">
        <f t="shared" si="49"/>
        <v>Thursday</v>
      </c>
    </row>
    <row r="289" spans="1:26" x14ac:dyDescent="0.35">
      <c r="A289" s="8">
        <v>288</v>
      </c>
      <c r="B289" s="9">
        <v>40556</v>
      </c>
      <c r="C289" s="8">
        <v>1</v>
      </c>
      <c r="D289" s="8">
        <v>0</v>
      </c>
      <c r="E289" s="8">
        <v>1</v>
      </c>
      <c r="F289" s="8">
        <v>10</v>
      </c>
      <c r="G289" s="8" t="b">
        <v>0</v>
      </c>
      <c r="H289" s="8">
        <v>4</v>
      </c>
      <c r="I289" s="8">
        <v>2</v>
      </c>
      <c r="J289" s="13">
        <v>0.16</v>
      </c>
      <c r="K289" s="8">
        <v>0.13639999999999999</v>
      </c>
      <c r="L289" s="8">
        <v>0.5</v>
      </c>
      <c r="M289" s="8">
        <v>0.35820000000000002</v>
      </c>
      <c r="N289" s="8">
        <v>2</v>
      </c>
      <c r="O289" s="8">
        <v>36</v>
      </c>
      <c r="P289" s="8">
        <v>38</v>
      </c>
      <c r="Q289" s="15" t="str">
        <f t="shared" si="40"/>
        <v>Weekday</v>
      </c>
      <c r="R289" s="15" t="str">
        <f t="shared" si="41"/>
        <v>Morning</v>
      </c>
      <c r="S289" s="15" t="str">
        <f t="shared" si="42"/>
        <v>Mild</v>
      </c>
      <c r="T289" s="15" t="str">
        <f t="shared" si="43"/>
        <v>Comfortable</v>
      </c>
      <c r="U289" s="15" t="str">
        <f t="shared" si="44"/>
        <v>Mist/Cloudy</v>
      </c>
      <c r="V289" s="15" t="str">
        <f t="shared" si="45"/>
        <v>Off Peak</v>
      </c>
      <c r="W289" s="15" t="str">
        <f t="shared" si="46"/>
        <v>Jan</v>
      </c>
      <c r="X289" s="15" t="str">
        <f t="shared" si="47"/>
        <v>2011-Jan</v>
      </c>
      <c r="Y289" s="15" t="str">
        <f t="shared" si="48"/>
        <v>Low Demand</v>
      </c>
      <c r="Z289" t="str">
        <f t="shared" si="49"/>
        <v>Thursday</v>
      </c>
    </row>
    <row r="290" spans="1:26" x14ac:dyDescent="0.35">
      <c r="A290" s="6">
        <v>289</v>
      </c>
      <c r="B290" s="7">
        <v>40556</v>
      </c>
      <c r="C290" s="6">
        <v>1</v>
      </c>
      <c r="D290" s="6">
        <v>0</v>
      </c>
      <c r="E290" s="6">
        <v>1</v>
      </c>
      <c r="F290" s="6">
        <v>11</v>
      </c>
      <c r="G290" s="6" t="b">
        <v>0</v>
      </c>
      <c r="H290" s="6">
        <v>4</v>
      </c>
      <c r="I290" s="6">
        <v>2</v>
      </c>
      <c r="J290" s="12">
        <v>0.2</v>
      </c>
      <c r="K290" s="6">
        <v>0.16669999999999999</v>
      </c>
      <c r="L290" s="6">
        <v>0.44</v>
      </c>
      <c r="M290" s="6">
        <v>0.44779999999999998</v>
      </c>
      <c r="N290" s="6">
        <v>4</v>
      </c>
      <c r="O290" s="6">
        <v>33</v>
      </c>
      <c r="P290" s="6">
        <v>37</v>
      </c>
      <c r="Q290" s="15" t="str">
        <f t="shared" si="40"/>
        <v>Weekday</v>
      </c>
      <c r="R290" s="15" t="str">
        <f t="shared" si="41"/>
        <v>Morning</v>
      </c>
      <c r="S290" s="15" t="str">
        <f t="shared" si="42"/>
        <v>Mild</v>
      </c>
      <c r="T290" s="15" t="str">
        <f t="shared" si="43"/>
        <v>Comfortable</v>
      </c>
      <c r="U290" s="15" t="str">
        <f t="shared" si="44"/>
        <v>Mist/Cloudy</v>
      </c>
      <c r="V290" s="15" t="str">
        <f t="shared" si="45"/>
        <v>Off Peak</v>
      </c>
      <c r="W290" s="15" t="str">
        <f t="shared" si="46"/>
        <v>Jan</v>
      </c>
      <c r="X290" s="15" t="str">
        <f t="shared" si="47"/>
        <v>2011-Jan</v>
      </c>
      <c r="Y290" s="15" t="str">
        <f t="shared" si="48"/>
        <v>Low Demand</v>
      </c>
      <c r="Z290" t="str">
        <f t="shared" si="49"/>
        <v>Thursday</v>
      </c>
    </row>
    <row r="291" spans="1:26" x14ac:dyDescent="0.35">
      <c r="A291" s="8">
        <v>290</v>
      </c>
      <c r="B291" s="9">
        <v>40556</v>
      </c>
      <c r="C291" s="8">
        <v>1</v>
      </c>
      <c r="D291" s="8">
        <v>0</v>
      </c>
      <c r="E291" s="8">
        <v>1</v>
      </c>
      <c r="F291" s="8">
        <v>12</v>
      </c>
      <c r="G291" s="8" t="b">
        <v>0</v>
      </c>
      <c r="H291" s="8">
        <v>4</v>
      </c>
      <c r="I291" s="8">
        <v>1</v>
      </c>
      <c r="J291" s="13">
        <v>0.2</v>
      </c>
      <c r="K291" s="8">
        <v>0.16669999999999999</v>
      </c>
      <c r="L291" s="8">
        <v>0.44</v>
      </c>
      <c r="M291" s="8">
        <v>0.41789999999999999</v>
      </c>
      <c r="N291" s="8">
        <v>3</v>
      </c>
      <c r="O291" s="8">
        <v>49</v>
      </c>
      <c r="P291" s="8">
        <v>52</v>
      </c>
      <c r="Q291" s="15" t="str">
        <f t="shared" si="40"/>
        <v>Weekday</v>
      </c>
      <c r="R291" s="15" t="str">
        <f t="shared" si="41"/>
        <v>Afternoon</v>
      </c>
      <c r="S291" s="15" t="str">
        <f t="shared" si="42"/>
        <v>Mild</v>
      </c>
      <c r="T291" s="15" t="str">
        <f t="shared" si="43"/>
        <v>Comfortable</v>
      </c>
      <c r="U291" s="15" t="str">
        <f t="shared" si="44"/>
        <v>Clear</v>
      </c>
      <c r="V291" s="15" t="str">
        <f t="shared" si="45"/>
        <v>Off Peak</v>
      </c>
      <c r="W291" s="15" t="str">
        <f t="shared" si="46"/>
        <v>Jan</v>
      </c>
      <c r="X291" s="15" t="str">
        <f t="shared" si="47"/>
        <v>2011-Jan</v>
      </c>
      <c r="Y291" s="15" t="str">
        <f t="shared" si="48"/>
        <v>Low Demand</v>
      </c>
      <c r="Z291" t="str">
        <f t="shared" si="49"/>
        <v>Thursday</v>
      </c>
    </row>
    <row r="292" spans="1:26" x14ac:dyDescent="0.35">
      <c r="A292" s="6">
        <v>291</v>
      </c>
      <c r="B292" s="7">
        <v>40556</v>
      </c>
      <c r="C292" s="6">
        <v>1</v>
      </c>
      <c r="D292" s="6">
        <v>0</v>
      </c>
      <c r="E292" s="6">
        <v>1</v>
      </c>
      <c r="F292" s="6">
        <v>13</v>
      </c>
      <c r="G292" s="6" t="b">
        <v>0</v>
      </c>
      <c r="H292" s="6">
        <v>4</v>
      </c>
      <c r="I292" s="6">
        <v>1</v>
      </c>
      <c r="J292" s="12">
        <v>0.22</v>
      </c>
      <c r="K292" s="6">
        <v>0.19700000000000001</v>
      </c>
      <c r="L292" s="6">
        <v>0.41</v>
      </c>
      <c r="M292" s="6">
        <v>0.44779999999999998</v>
      </c>
      <c r="N292" s="6">
        <v>2</v>
      </c>
      <c r="O292" s="6">
        <v>81</v>
      </c>
      <c r="P292" s="6">
        <v>83</v>
      </c>
      <c r="Q292" s="15" t="str">
        <f t="shared" si="40"/>
        <v>Weekday</v>
      </c>
      <c r="R292" s="15" t="str">
        <f t="shared" si="41"/>
        <v>Afternoon</v>
      </c>
      <c r="S292" s="15" t="str">
        <f t="shared" si="42"/>
        <v>Hot</v>
      </c>
      <c r="T292" s="15" t="str">
        <f t="shared" si="43"/>
        <v>Comfortable</v>
      </c>
      <c r="U292" s="15" t="str">
        <f t="shared" si="44"/>
        <v>Clear</v>
      </c>
      <c r="V292" s="15" t="str">
        <f t="shared" si="45"/>
        <v>Off Peak</v>
      </c>
      <c r="W292" s="15" t="str">
        <f t="shared" si="46"/>
        <v>Jan</v>
      </c>
      <c r="X292" s="15" t="str">
        <f t="shared" si="47"/>
        <v>2011-Jan</v>
      </c>
      <c r="Y292" s="15" t="str">
        <f t="shared" si="48"/>
        <v>High Demand</v>
      </c>
      <c r="Z292" t="str">
        <f t="shared" si="49"/>
        <v>Thursday</v>
      </c>
    </row>
    <row r="293" spans="1:26" x14ac:dyDescent="0.35">
      <c r="A293" s="8">
        <v>292</v>
      </c>
      <c r="B293" s="9">
        <v>40556</v>
      </c>
      <c r="C293" s="8">
        <v>1</v>
      </c>
      <c r="D293" s="8">
        <v>0</v>
      </c>
      <c r="E293" s="8">
        <v>1</v>
      </c>
      <c r="F293" s="8">
        <v>14</v>
      </c>
      <c r="G293" s="8" t="b">
        <v>0</v>
      </c>
      <c r="H293" s="8">
        <v>4</v>
      </c>
      <c r="I293" s="8">
        <v>1</v>
      </c>
      <c r="J293" s="13">
        <v>0.22</v>
      </c>
      <c r="K293" s="8">
        <v>0.19700000000000001</v>
      </c>
      <c r="L293" s="8">
        <v>0.41</v>
      </c>
      <c r="M293" s="8">
        <v>0.3881</v>
      </c>
      <c r="N293" s="8">
        <v>3</v>
      </c>
      <c r="O293" s="8">
        <v>39</v>
      </c>
      <c r="P293" s="8">
        <v>42</v>
      </c>
      <c r="Q293" s="15" t="str">
        <f t="shared" si="40"/>
        <v>Weekday</v>
      </c>
      <c r="R293" s="15" t="str">
        <f t="shared" si="41"/>
        <v>Afternoon</v>
      </c>
      <c r="S293" s="15" t="str">
        <f t="shared" si="42"/>
        <v>Hot</v>
      </c>
      <c r="T293" s="15" t="str">
        <f t="shared" si="43"/>
        <v>Comfortable</v>
      </c>
      <c r="U293" s="15" t="str">
        <f t="shared" si="44"/>
        <v>Clear</v>
      </c>
      <c r="V293" s="15" t="str">
        <f t="shared" si="45"/>
        <v>Off Peak</v>
      </c>
      <c r="W293" s="15" t="str">
        <f t="shared" si="46"/>
        <v>Jan</v>
      </c>
      <c r="X293" s="15" t="str">
        <f t="shared" si="47"/>
        <v>2011-Jan</v>
      </c>
      <c r="Y293" s="15" t="str">
        <f t="shared" si="48"/>
        <v>Low Demand</v>
      </c>
      <c r="Z293" t="str">
        <f t="shared" si="49"/>
        <v>Thursday</v>
      </c>
    </row>
    <row r="294" spans="1:26" x14ac:dyDescent="0.35">
      <c r="A294" s="6">
        <v>293</v>
      </c>
      <c r="B294" s="7">
        <v>40556</v>
      </c>
      <c r="C294" s="6">
        <v>1</v>
      </c>
      <c r="D294" s="6">
        <v>0</v>
      </c>
      <c r="E294" s="6">
        <v>1</v>
      </c>
      <c r="F294" s="6">
        <v>15</v>
      </c>
      <c r="G294" s="6" t="b">
        <v>0</v>
      </c>
      <c r="H294" s="6">
        <v>4</v>
      </c>
      <c r="I294" s="6">
        <v>1</v>
      </c>
      <c r="J294" s="12">
        <v>0.24</v>
      </c>
      <c r="K294" s="6">
        <v>0.21210000000000001</v>
      </c>
      <c r="L294" s="6">
        <v>0.38</v>
      </c>
      <c r="M294" s="6">
        <v>0.29849999999999999</v>
      </c>
      <c r="N294" s="6">
        <v>5</v>
      </c>
      <c r="O294" s="6">
        <v>55</v>
      </c>
      <c r="P294" s="6">
        <v>60</v>
      </c>
      <c r="Q294" s="15" t="str">
        <f t="shared" si="40"/>
        <v>Weekday</v>
      </c>
      <c r="R294" s="15" t="str">
        <f t="shared" si="41"/>
        <v>Afternoon</v>
      </c>
      <c r="S294" s="15" t="str">
        <f t="shared" si="42"/>
        <v>Hot</v>
      </c>
      <c r="T294" s="15" t="str">
        <f t="shared" si="43"/>
        <v>Comfortable</v>
      </c>
      <c r="U294" s="15" t="str">
        <f t="shared" si="44"/>
        <v>Clear</v>
      </c>
      <c r="V294" s="15" t="str">
        <f t="shared" si="45"/>
        <v>Off Peak</v>
      </c>
      <c r="W294" s="15" t="str">
        <f t="shared" si="46"/>
        <v>Jan</v>
      </c>
      <c r="X294" s="15" t="str">
        <f t="shared" si="47"/>
        <v>2011-Jan</v>
      </c>
      <c r="Y294" s="15" t="str">
        <f t="shared" si="48"/>
        <v>High Demand</v>
      </c>
      <c r="Z294" t="str">
        <f t="shared" si="49"/>
        <v>Thursday</v>
      </c>
    </row>
    <row r="295" spans="1:26" x14ac:dyDescent="0.35">
      <c r="A295" s="8">
        <v>294</v>
      </c>
      <c r="B295" s="9">
        <v>40556</v>
      </c>
      <c r="C295" s="8">
        <v>1</v>
      </c>
      <c r="D295" s="8">
        <v>0</v>
      </c>
      <c r="E295" s="8">
        <v>1</v>
      </c>
      <c r="F295" s="8">
        <v>16</v>
      </c>
      <c r="G295" s="8" t="b">
        <v>0</v>
      </c>
      <c r="H295" s="8">
        <v>4</v>
      </c>
      <c r="I295" s="8">
        <v>1</v>
      </c>
      <c r="J295" s="13">
        <v>0.24</v>
      </c>
      <c r="K295" s="8">
        <v>0.21210000000000001</v>
      </c>
      <c r="L295" s="8">
        <v>0.38</v>
      </c>
      <c r="M295" s="8">
        <v>0.35820000000000002</v>
      </c>
      <c r="N295" s="8">
        <v>2</v>
      </c>
      <c r="O295" s="8">
        <v>76</v>
      </c>
      <c r="P295" s="8">
        <v>78</v>
      </c>
      <c r="Q295" s="15" t="str">
        <f t="shared" si="40"/>
        <v>Weekday</v>
      </c>
      <c r="R295" s="15" t="str">
        <f t="shared" si="41"/>
        <v>Afternoon</v>
      </c>
      <c r="S295" s="15" t="str">
        <f t="shared" si="42"/>
        <v>Hot</v>
      </c>
      <c r="T295" s="15" t="str">
        <f t="shared" si="43"/>
        <v>Comfortable</v>
      </c>
      <c r="U295" s="15" t="str">
        <f t="shared" si="44"/>
        <v>Clear</v>
      </c>
      <c r="V295" s="15" t="str">
        <f t="shared" si="45"/>
        <v>Off Peak</v>
      </c>
      <c r="W295" s="15" t="str">
        <f t="shared" si="46"/>
        <v>Jan</v>
      </c>
      <c r="X295" s="15" t="str">
        <f t="shared" si="47"/>
        <v>2011-Jan</v>
      </c>
      <c r="Y295" s="15" t="str">
        <f t="shared" si="48"/>
        <v>High Demand</v>
      </c>
      <c r="Z295" t="str">
        <f t="shared" si="49"/>
        <v>Thursday</v>
      </c>
    </row>
    <row r="296" spans="1:26" x14ac:dyDescent="0.35">
      <c r="A296" s="6">
        <v>295</v>
      </c>
      <c r="B296" s="7">
        <v>40556</v>
      </c>
      <c r="C296" s="6">
        <v>1</v>
      </c>
      <c r="D296" s="6">
        <v>0</v>
      </c>
      <c r="E296" s="6">
        <v>1</v>
      </c>
      <c r="F296" s="6">
        <v>17</v>
      </c>
      <c r="G296" s="6" t="b">
        <v>0</v>
      </c>
      <c r="H296" s="6">
        <v>4</v>
      </c>
      <c r="I296" s="6">
        <v>1</v>
      </c>
      <c r="J296" s="12">
        <v>0.2</v>
      </c>
      <c r="K296" s="6">
        <v>0.18179999999999999</v>
      </c>
      <c r="L296" s="6">
        <v>0.4</v>
      </c>
      <c r="M296" s="6">
        <v>0.28360000000000002</v>
      </c>
      <c r="N296" s="6">
        <v>4</v>
      </c>
      <c r="O296" s="6">
        <v>158</v>
      </c>
      <c r="P296" s="6">
        <v>162</v>
      </c>
      <c r="Q296" s="15" t="str">
        <f t="shared" si="40"/>
        <v>Weekday</v>
      </c>
      <c r="R296" s="15" t="str">
        <f t="shared" si="41"/>
        <v>Night</v>
      </c>
      <c r="S296" s="15" t="str">
        <f t="shared" si="42"/>
        <v>Mild</v>
      </c>
      <c r="T296" s="15" t="str">
        <f t="shared" si="43"/>
        <v>Comfortable</v>
      </c>
      <c r="U296" s="15" t="str">
        <f t="shared" si="44"/>
        <v>Clear</v>
      </c>
      <c r="V296" s="15" t="str">
        <f t="shared" si="45"/>
        <v>PM Peak</v>
      </c>
      <c r="W296" s="15" t="str">
        <f t="shared" si="46"/>
        <v>Jan</v>
      </c>
      <c r="X296" s="15" t="str">
        <f t="shared" si="47"/>
        <v>2011-Jan</v>
      </c>
      <c r="Y296" s="15" t="str">
        <f t="shared" si="48"/>
        <v>High Demand</v>
      </c>
      <c r="Z296" t="str">
        <f t="shared" si="49"/>
        <v>Thursday</v>
      </c>
    </row>
    <row r="297" spans="1:26" x14ac:dyDescent="0.35">
      <c r="A297" s="8">
        <v>296</v>
      </c>
      <c r="B297" s="9">
        <v>40556</v>
      </c>
      <c r="C297" s="8">
        <v>1</v>
      </c>
      <c r="D297" s="8">
        <v>0</v>
      </c>
      <c r="E297" s="8">
        <v>1</v>
      </c>
      <c r="F297" s="8">
        <v>18</v>
      </c>
      <c r="G297" s="8" t="b">
        <v>0</v>
      </c>
      <c r="H297" s="8">
        <v>4</v>
      </c>
      <c r="I297" s="8">
        <v>1</v>
      </c>
      <c r="J297" s="13">
        <v>0.2</v>
      </c>
      <c r="K297" s="8">
        <v>0.18179999999999999</v>
      </c>
      <c r="L297" s="8">
        <v>0.4</v>
      </c>
      <c r="M297" s="8">
        <v>0.32840000000000003</v>
      </c>
      <c r="N297" s="8">
        <v>3</v>
      </c>
      <c r="O297" s="8">
        <v>141</v>
      </c>
      <c r="P297" s="8">
        <v>144</v>
      </c>
      <c r="Q297" s="15" t="str">
        <f t="shared" si="40"/>
        <v>Weekday</v>
      </c>
      <c r="R297" s="15" t="str">
        <f t="shared" si="41"/>
        <v>Night</v>
      </c>
      <c r="S297" s="15" t="str">
        <f t="shared" si="42"/>
        <v>Mild</v>
      </c>
      <c r="T297" s="15" t="str">
        <f t="shared" si="43"/>
        <v>Comfortable</v>
      </c>
      <c r="U297" s="15" t="str">
        <f t="shared" si="44"/>
        <v>Clear</v>
      </c>
      <c r="V297" s="15" t="str">
        <f t="shared" si="45"/>
        <v>PM Peak</v>
      </c>
      <c r="W297" s="15" t="str">
        <f t="shared" si="46"/>
        <v>Jan</v>
      </c>
      <c r="X297" s="15" t="str">
        <f t="shared" si="47"/>
        <v>2011-Jan</v>
      </c>
      <c r="Y297" s="15" t="str">
        <f t="shared" si="48"/>
        <v>High Demand</v>
      </c>
      <c r="Z297" t="str">
        <f t="shared" si="49"/>
        <v>Thursday</v>
      </c>
    </row>
    <row r="298" spans="1:26" x14ac:dyDescent="0.35">
      <c r="A298" s="6">
        <v>297</v>
      </c>
      <c r="B298" s="7">
        <v>40556</v>
      </c>
      <c r="C298" s="6">
        <v>1</v>
      </c>
      <c r="D298" s="6">
        <v>0</v>
      </c>
      <c r="E298" s="6">
        <v>1</v>
      </c>
      <c r="F298" s="6">
        <v>19</v>
      </c>
      <c r="G298" s="6" t="b">
        <v>0</v>
      </c>
      <c r="H298" s="6">
        <v>4</v>
      </c>
      <c r="I298" s="6">
        <v>1</v>
      </c>
      <c r="J298" s="12">
        <v>0.16</v>
      </c>
      <c r="K298" s="6">
        <v>0.1515</v>
      </c>
      <c r="L298" s="6">
        <v>0.47</v>
      </c>
      <c r="M298" s="6">
        <v>0.25369999999999998</v>
      </c>
      <c r="N298" s="6">
        <v>1</v>
      </c>
      <c r="O298" s="6">
        <v>98</v>
      </c>
      <c r="P298" s="6">
        <v>99</v>
      </c>
      <c r="Q298" s="15" t="str">
        <f t="shared" si="40"/>
        <v>Weekday</v>
      </c>
      <c r="R298" s="15" t="str">
        <f t="shared" si="41"/>
        <v>Night</v>
      </c>
      <c r="S298" s="15" t="str">
        <f t="shared" si="42"/>
        <v>Mild</v>
      </c>
      <c r="T298" s="15" t="str">
        <f t="shared" si="43"/>
        <v>Comfortable</v>
      </c>
      <c r="U298" s="15" t="str">
        <f t="shared" si="44"/>
        <v>Clear</v>
      </c>
      <c r="V298" s="15" t="str">
        <f t="shared" si="45"/>
        <v>PM Peak</v>
      </c>
      <c r="W298" s="15" t="str">
        <f t="shared" si="46"/>
        <v>Jan</v>
      </c>
      <c r="X298" s="15" t="str">
        <f t="shared" si="47"/>
        <v>2011-Jan</v>
      </c>
      <c r="Y298" s="15" t="str">
        <f t="shared" si="48"/>
        <v>High Demand</v>
      </c>
      <c r="Z298" t="str">
        <f t="shared" si="49"/>
        <v>Thursday</v>
      </c>
    </row>
    <row r="299" spans="1:26" x14ac:dyDescent="0.35">
      <c r="A299" s="8">
        <v>298</v>
      </c>
      <c r="B299" s="9">
        <v>40556</v>
      </c>
      <c r="C299" s="8">
        <v>1</v>
      </c>
      <c r="D299" s="8">
        <v>0</v>
      </c>
      <c r="E299" s="8">
        <v>1</v>
      </c>
      <c r="F299" s="8">
        <v>20</v>
      </c>
      <c r="G299" s="8" t="b">
        <v>0</v>
      </c>
      <c r="H299" s="8">
        <v>4</v>
      </c>
      <c r="I299" s="8">
        <v>1</v>
      </c>
      <c r="J299" s="13">
        <v>0.16</v>
      </c>
      <c r="K299" s="8">
        <v>0.1515</v>
      </c>
      <c r="L299" s="8">
        <v>0.47</v>
      </c>
      <c r="M299" s="8">
        <v>0.22389999999999999</v>
      </c>
      <c r="N299" s="8">
        <v>0</v>
      </c>
      <c r="O299" s="8">
        <v>64</v>
      </c>
      <c r="P299" s="8">
        <v>64</v>
      </c>
      <c r="Q299" s="15" t="str">
        <f t="shared" si="40"/>
        <v>Weekday</v>
      </c>
      <c r="R299" s="15" t="str">
        <f t="shared" si="41"/>
        <v>Night</v>
      </c>
      <c r="S299" s="15" t="str">
        <f t="shared" si="42"/>
        <v>Mild</v>
      </c>
      <c r="T299" s="15" t="str">
        <f t="shared" si="43"/>
        <v>Comfortable</v>
      </c>
      <c r="U299" s="15" t="str">
        <f t="shared" si="44"/>
        <v>Clear</v>
      </c>
      <c r="V299" s="15" t="str">
        <f t="shared" si="45"/>
        <v>Off Peak</v>
      </c>
      <c r="W299" s="15" t="str">
        <f t="shared" si="46"/>
        <v>Jan</v>
      </c>
      <c r="X299" s="15" t="str">
        <f t="shared" si="47"/>
        <v>2011-Jan</v>
      </c>
      <c r="Y299" s="15" t="str">
        <f t="shared" si="48"/>
        <v>High Demand</v>
      </c>
      <c r="Z299" t="str">
        <f t="shared" si="49"/>
        <v>Thursday</v>
      </c>
    </row>
    <row r="300" spans="1:26" x14ac:dyDescent="0.35">
      <c r="A300" s="6">
        <v>299</v>
      </c>
      <c r="B300" s="7">
        <v>40556</v>
      </c>
      <c r="C300" s="6">
        <v>1</v>
      </c>
      <c r="D300" s="6">
        <v>0</v>
      </c>
      <c r="E300" s="6">
        <v>1</v>
      </c>
      <c r="F300" s="6">
        <v>21</v>
      </c>
      <c r="G300" s="6" t="b">
        <v>0</v>
      </c>
      <c r="H300" s="6">
        <v>4</v>
      </c>
      <c r="I300" s="6">
        <v>1</v>
      </c>
      <c r="J300" s="12">
        <v>0.14000000000000001</v>
      </c>
      <c r="K300" s="6">
        <v>0.1212</v>
      </c>
      <c r="L300" s="6">
        <v>0.46</v>
      </c>
      <c r="M300" s="6">
        <v>0.29849999999999999</v>
      </c>
      <c r="N300" s="6">
        <v>0</v>
      </c>
      <c r="O300" s="6">
        <v>40</v>
      </c>
      <c r="P300" s="6">
        <v>40</v>
      </c>
      <c r="Q300" s="15" t="str">
        <f t="shared" si="40"/>
        <v>Weekday</v>
      </c>
      <c r="R300" s="15" t="str">
        <f t="shared" si="41"/>
        <v>Night</v>
      </c>
      <c r="S300" s="15" t="str">
        <f t="shared" si="42"/>
        <v>Mild</v>
      </c>
      <c r="T300" s="15" t="str">
        <f t="shared" si="43"/>
        <v>Comfortable</v>
      </c>
      <c r="U300" s="15" t="str">
        <f t="shared" si="44"/>
        <v>Clear</v>
      </c>
      <c r="V300" s="15" t="str">
        <f t="shared" si="45"/>
        <v>Off Peak</v>
      </c>
      <c r="W300" s="15" t="str">
        <f t="shared" si="46"/>
        <v>Jan</v>
      </c>
      <c r="X300" s="15" t="str">
        <f t="shared" si="47"/>
        <v>2011-Jan</v>
      </c>
      <c r="Y300" s="15" t="str">
        <f t="shared" si="48"/>
        <v>Low Demand</v>
      </c>
      <c r="Z300" t="str">
        <f t="shared" si="49"/>
        <v>Thursday</v>
      </c>
    </row>
    <row r="301" spans="1:26" x14ac:dyDescent="0.35">
      <c r="A301" s="8">
        <v>300</v>
      </c>
      <c r="B301" s="9">
        <v>40556</v>
      </c>
      <c r="C301" s="8">
        <v>1</v>
      </c>
      <c r="D301" s="8">
        <v>0</v>
      </c>
      <c r="E301" s="8">
        <v>1</v>
      </c>
      <c r="F301" s="8">
        <v>22</v>
      </c>
      <c r="G301" s="8" t="b">
        <v>0</v>
      </c>
      <c r="H301" s="8">
        <v>4</v>
      </c>
      <c r="I301" s="8">
        <v>1</v>
      </c>
      <c r="J301" s="13">
        <v>0.14000000000000001</v>
      </c>
      <c r="K301" s="8">
        <v>0.1212</v>
      </c>
      <c r="L301" s="8">
        <v>0.46</v>
      </c>
      <c r="M301" s="8">
        <v>0.32840000000000003</v>
      </c>
      <c r="N301" s="8">
        <v>0</v>
      </c>
      <c r="O301" s="8">
        <v>30</v>
      </c>
      <c r="P301" s="8">
        <v>30</v>
      </c>
      <c r="Q301" s="15" t="str">
        <f t="shared" si="40"/>
        <v>Weekday</v>
      </c>
      <c r="R301" s="15" t="str">
        <f t="shared" si="41"/>
        <v>Night</v>
      </c>
      <c r="S301" s="15" t="str">
        <f t="shared" si="42"/>
        <v>Mild</v>
      </c>
      <c r="T301" s="15" t="str">
        <f t="shared" si="43"/>
        <v>Comfortable</v>
      </c>
      <c r="U301" s="15" t="str">
        <f t="shared" si="44"/>
        <v>Clear</v>
      </c>
      <c r="V301" s="15" t="str">
        <f t="shared" si="45"/>
        <v>Off Peak</v>
      </c>
      <c r="W301" s="15" t="str">
        <f t="shared" si="46"/>
        <v>Jan</v>
      </c>
      <c r="X301" s="15" t="str">
        <f t="shared" si="47"/>
        <v>2011-Jan</v>
      </c>
      <c r="Y301" s="15" t="str">
        <f t="shared" si="48"/>
        <v>Low Demand</v>
      </c>
      <c r="Z301" t="str">
        <f t="shared" si="49"/>
        <v>Thursday</v>
      </c>
    </row>
    <row r="302" spans="1:26" x14ac:dyDescent="0.35">
      <c r="A302" s="6">
        <v>301</v>
      </c>
      <c r="B302" s="7">
        <v>40556</v>
      </c>
      <c r="C302" s="6">
        <v>1</v>
      </c>
      <c r="D302" s="6">
        <v>0</v>
      </c>
      <c r="E302" s="6">
        <v>1</v>
      </c>
      <c r="F302" s="6">
        <v>23</v>
      </c>
      <c r="G302" s="6" t="b">
        <v>0</v>
      </c>
      <c r="H302" s="6">
        <v>4</v>
      </c>
      <c r="I302" s="6">
        <v>1</v>
      </c>
      <c r="J302" s="12">
        <v>0.12</v>
      </c>
      <c r="K302" s="6">
        <v>0.13639999999999999</v>
      </c>
      <c r="L302" s="6">
        <v>0.5</v>
      </c>
      <c r="M302" s="6">
        <v>0.19400000000000001</v>
      </c>
      <c r="N302" s="6">
        <v>1</v>
      </c>
      <c r="O302" s="6">
        <v>14</v>
      </c>
      <c r="P302" s="6">
        <v>15</v>
      </c>
      <c r="Q302" s="15" t="str">
        <f t="shared" si="40"/>
        <v>Weekday</v>
      </c>
      <c r="R302" s="15" t="str">
        <f t="shared" si="41"/>
        <v>Night</v>
      </c>
      <c r="S302" s="15" t="str">
        <f t="shared" si="42"/>
        <v>Mild</v>
      </c>
      <c r="T302" s="15" t="str">
        <f t="shared" si="43"/>
        <v>Comfortable</v>
      </c>
      <c r="U302" s="15" t="str">
        <f t="shared" si="44"/>
        <v>Clear</v>
      </c>
      <c r="V302" s="15" t="str">
        <f t="shared" si="45"/>
        <v>Off Peak</v>
      </c>
      <c r="W302" s="15" t="str">
        <f t="shared" si="46"/>
        <v>Jan</v>
      </c>
      <c r="X302" s="15" t="str">
        <f t="shared" si="47"/>
        <v>2011-Jan</v>
      </c>
      <c r="Y302" s="15" t="str">
        <f t="shared" si="48"/>
        <v>Low Demand</v>
      </c>
      <c r="Z302" t="str">
        <f t="shared" si="49"/>
        <v>Thursday</v>
      </c>
    </row>
    <row r="303" spans="1:26" x14ac:dyDescent="0.35">
      <c r="A303" s="8">
        <v>302</v>
      </c>
      <c r="B303" s="9">
        <v>40557</v>
      </c>
      <c r="C303" s="8">
        <v>1</v>
      </c>
      <c r="D303" s="8">
        <v>0</v>
      </c>
      <c r="E303" s="8">
        <v>1</v>
      </c>
      <c r="F303" s="8">
        <v>0</v>
      </c>
      <c r="G303" s="8" t="b">
        <v>0</v>
      </c>
      <c r="H303" s="8">
        <v>5</v>
      </c>
      <c r="I303" s="8">
        <v>1</v>
      </c>
      <c r="J303" s="13">
        <v>0.12</v>
      </c>
      <c r="K303" s="8">
        <v>0.13639999999999999</v>
      </c>
      <c r="L303" s="8">
        <v>0.5</v>
      </c>
      <c r="M303" s="8">
        <v>0.19400000000000001</v>
      </c>
      <c r="N303" s="8">
        <v>0</v>
      </c>
      <c r="O303" s="8">
        <v>14</v>
      </c>
      <c r="P303" s="8">
        <v>14</v>
      </c>
      <c r="Q303" s="15" t="str">
        <f t="shared" si="40"/>
        <v>Weekday</v>
      </c>
      <c r="R303" s="15" t="str">
        <f t="shared" si="41"/>
        <v>Late Night</v>
      </c>
      <c r="S303" s="15" t="str">
        <f t="shared" si="42"/>
        <v>Mild</v>
      </c>
      <c r="T303" s="15" t="str">
        <f t="shared" si="43"/>
        <v>Comfortable</v>
      </c>
      <c r="U303" s="15" t="str">
        <f t="shared" si="44"/>
        <v>Clear</v>
      </c>
      <c r="V303" s="15" t="str">
        <f t="shared" si="45"/>
        <v>Off Peak</v>
      </c>
      <c r="W303" s="15" t="str">
        <f t="shared" si="46"/>
        <v>Jan</v>
      </c>
      <c r="X303" s="15" t="str">
        <f t="shared" si="47"/>
        <v>2011-Jan</v>
      </c>
      <c r="Y303" s="15" t="str">
        <f t="shared" si="48"/>
        <v>Low Demand</v>
      </c>
      <c r="Z303" t="str">
        <f t="shared" si="49"/>
        <v>Friday</v>
      </c>
    </row>
    <row r="304" spans="1:26" x14ac:dyDescent="0.35">
      <c r="A304" s="6">
        <v>303</v>
      </c>
      <c r="B304" s="7">
        <v>40557</v>
      </c>
      <c r="C304" s="6">
        <v>1</v>
      </c>
      <c r="D304" s="6">
        <v>0</v>
      </c>
      <c r="E304" s="6">
        <v>1</v>
      </c>
      <c r="F304" s="6">
        <v>1</v>
      </c>
      <c r="G304" s="6" t="b">
        <v>0</v>
      </c>
      <c r="H304" s="6">
        <v>5</v>
      </c>
      <c r="I304" s="6">
        <v>1</v>
      </c>
      <c r="J304" s="12">
        <v>0.1</v>
      </c>
      <c r="K304" s="6">
        <v>0.1212</v>
      </c>
      <c r="L304" s="6">
        <v>0.54</v>
      </c>
      <c r="M304" s="6">
        <v>0.16420000000000001</v>
      </c>
      <c r="N304" s="6">
        <v>0</v>
      </c>
      <c r="O304" s="6">
        <v>5</v>
      </c>
      <c r="P304" s="6">
        <v>5</v>
      </c>
      <c r="Q304" s="15" t="str">
        <f t="shared" si="40"/>
        <v>Weekday</v>
      </c>
      <c r="R304" s="15" t="str">
        <f t="shared" si="41"/>
        <v>Late Night</v>
      </c>
      <c r="S304" s="15" t="str">
        <f t="shared" si="42"/>
        <v>Cold</v>
      </c>
      <c r="T304" s="15" t="str">
        <f t="shared" si="43"/>
        <v>Comfortable</v>
      </c>
      <c r="U304" s="15" t="str">
        <f t="shared" si="44"/>
        <v>Clear</v>
      </c>
      <c r="V304" s="15" t="str">
        <f t="shared" si="45"/>
        <v>Off Peak</v>
      </c>
      <c r="W304" s="15" t="str">
        <f t="shared" si="46"/>
        <v>Jan</v>
      </c>
      <c r="X304" s="15" t="str">
        <f t="shared" si="47"/>
        <v>2011-Jan</v>
      </c>
      <c r="Y304" s="15" t="str">
        <f t="shared" si="48"/>
        <v>Low Demand</v>
      </c>
      <c r="Z304" t="str">
        <f t="shared" si="49"/>
        <v>Friday</v>
      </c>
    </row>
    <row r="305" spans="1:26" x14ac:dyDescent="0.35">
      <c r="A305" s="8">
        <v>304</v>
      </c>
      <c r="B305" s="9">
        <v>40557</v>
      </c>
      <c r="C305" s="8">
        <v>1</v>
      </c>
      <c r="D305" s="8">
        <v>0</v>
      </c>
      <c r="E305" s="8">
        <v>1</v>
      </c>
      <c r="F305" s="8">
        <v>2</v>
      </c>
      <c r="G305" s="8" t="b">
        <v>0</v>
      </c>
      <c r="H305" s="8">
        <v>5</v>
      </c>
      <c r="I305" s="8">
        <v>1</v>
      </c>
      <c r="J305" s="13">
        <v>0.1</v>
      </c>
      <c r="K305" s="8">
        <v>0.1212</v>
      </c>
      <c r="L305" s="8">
        <v>0.54</v>
      </c>
      <c r="M305" s="8">
        <v>0.1343</v>
      </c>
      <c r="N305" s="8">
        <v>0</v>
      </c>
      <c r="O305" s="8">
        <v>1</v>
      </c>
      <c r="P305" s="8">
        <v>1</v>
      </c>
      <c r="Q305" s="15" t="str">
        <f t="shared" si="40"/>
        <v>Weekday</v>
      </c>
      <c r="R305" s="15" t="str">
        <f t="shared" si="41"/>
        <v>Late Night</v>
      </c>
      <c r="S305" s="15" t="str">
        <f t="shared" si="42"/>
        <v>Cold</v>
      </c>
      <c r="T305" s="15" t="str">
        <f t="shared" si="43"/>
        <v>Comfortable</v>
      </c>
      <c r="U305" s="15" t="str">
        <f t="shared" si="44"/>
        <v>Clear</v>
      </c>
      <c r="V305" s="15" t="str">
        <f t="shared" si="45"/>
        <v>Off Peak</v>
      </c>
      <c r="W305" s="15" t="str">
        <f t="shared" si="46"/>
        <v>Jan</v>
      </c>
      <c r="X305" s="15" t="str">
        <f t="shared" si="47"/>
        <v>2011-Jan</v>
      </c>
      <c r="Y305" s="15" t="str">
        <f t="shared" si="48"/>
        <v>Low Demand</v>
      </c>
      <c r="Z305" t="str">
        <f t="shared" si="49"/>
        <v>Friday</v>
      </c>
    </row>
    <row r="306" spans="1:26" x14ac:dyDescent="0.35">
      <c r="A306" s="6">
        <v>305</v>
      </c>
      <c r="B306" s="7">
        <v>40557</v>
      </c>
      <c r="C306" s="6">
        <v>1</v>
      </c>
      <c r="D306" s="6">
        <v>0</v>
      </c>
      <c r="E306" s="6">
        <v>1</v>
      </c>
      <c r="F306" s="6">
        <v>3</v>
      </c>
      <c r="G306" s="6" t="b">
        <v>0</v>
      </c>
      <c r="H306" s="6">
        <v>5</v>
      </c>
      <c r="I306" s="6">
        <v>1</v>
      </c>
      <c r="J306" s="12">
        <v>0.1</v>
      </c>
      <c r="K306" s="6">
        <v>0.13639999999999999</v>
      </c>
      <c r="L306" s="6">
        <v>0.54</v>
      </c>
      <c r="M306" s="6">
        <v>0.1045</v>
      </c>
      <c r="N306" s="6">
        <v>0</v>
      </c>
      <c r="O306" s="6">
        <v>1</v>
      </c>
      <c r="P306" s="6">
        <v>1</v>
      </c>
      <c r="Q306" s="15" t="str">
        <f t="shared" si="40"/>
        <v>Weekday</v>
      </c>
      <c r="R306" s="15" t="str">
        <f t="shared" si="41"/>
        <v>Late Night</v>
      </c>
      <c r="S306" s="15" t="str">
        <f t="shared" si="42"/>
        <v>Cold</v>
      </c>
      <c r="T306" s="15" t="str">
        <f t="shared" si="43"/>
        <v>Comfortable</v>
      </c>
      <c r="U306" s="15" t="str">
        <f t="shared" si="44"/>
        <v>Clear</v>
      </c>
      <c r="V306" s="15" t="str">
        <f t="shared" si="45"/>
        <v>Off Peak</v>
      </c>
      <c r="W306" s="15" t="str">
        <f t="shared" si="46"/>
        <v>Jan</v>
      </c>
      <c r="X306" s="15" t="str">
        <f t="shared" si="47"/>
        <v>2011-Jan</v>
      </c>
      <c r="Y306" s="15" t="str">
        <f t="shared" si="48"/>
        <v>Low Demand</v>
      </c>
      <c r="Z306" t="str">
        <f t="shared" si="49"/>
        <v>Friday</v>
      </c>
    </row>
    <row r="307" spans="1:26" x14ac:dyDescent="0.35">
      <c r="A307" s="8">
        <v>306</v>
      </c>
      <c r="B307" s="9">
        <v>40557</v>
      </c>
      <c r="C307" s="8">
        <v>1</v>
      </c>
      <c r="D307" s="8">
        <v>0</v>
      </c>
      <c r="E307" s="8">
        <v>1</v>
      </c>
      <c r="F307" s="8">
        <v>5</v>
      </c>
      <c r="G307" s="8" t="b">
        <v>0</v>
      </c>
      <c r="H307" s="8">
        <v>5</v>
      </c>
      <c r="I307" s="8">
        <v>1</v>
      </c>
      <c r="J307" s="13">
        <v>0.1</v>
      </c>
      <c r="K307" s="8">
        <v>0.13639999999999999</v>
      </c>
      <c r="L307" s="8">
        <v>0.54</v>
      </c>
      <c r="M307" s="8">
        <v>8.9599999999999999E-2</v>
      </c>
      <c r="N307" s="8">
        <v>0</v>
      </c>
      <c r="O307" s="8">
        <v>8</v>
      </c>
      <c r="P307" s="8">
        <v>8</v>
      </c>
      <c r="Q307" s="15" t="str">
        <f t="shared" si="40"/>
        <v>Weekday</v>
      </c>
      <c r="R307" s="15" t="str">
        <f t="shared" si="41"/>
        <v>Late Night</v>
      </c>
      <c r="S307" s="15" t="str">
        <f t="shared" si="42"/>
        <v>Cold</v>
      </c>
      <c r="T307" s="15" t="str">
        <f t="shared" si="43"/>
        <v>Comfortable</v>
      </c>
      <c r="U307" s="15" t="str">
        <f t="shared" si="44"/>
        <v>Clear</v>
      </c>
      <c r="V307" s="15" t="str">
        <f t="shared" si="45"/>
        <v>Off Peak</v>
      </c>
      <c r="W307" s="15" t="str">
        <f t="shared" si="46"/>
        <v>Jan</v>
      </c>
      <c r="X307" s="15" t="str">
        <f t="shared" si="47"/>
        <v>2011-Jan</v>
      </c>
      <c r="Y307" s="15" t="str">
        <f t="shared" si="48"/>
        <v>Low Demand</v>
      </c>
      <c r="Z307" t="str">
        <f t="shared" si="49"/>
        <v>Friday</v>
      </c>
    </row>
    <row r="308" spans="1:26" x14ac:dyDescent="0.35">
      <c r="A308" s="6">
        <v>307</v>
      </c>
      <c r="B308" s="7">
        <v>40557</v>
      </c>
      <c r="C308" s="6">
        <v>1</v>
      </c>
      <c r="D308" s="6">
        <v>0</v>
      </c>
      <c r="E308" s="6">
        <v>1</v>
      </c>
      <c r="F308" s="6">
        <v>6</v>
      </c>
      <c r="G308" s="6" t="b">
        <v>0</v>
      </c>
      <c r="H308" s="6">
        <v>5</v>
      </c>
      <c r="I308" s="6">
        <v>1</v>
      </c>
      <c r="J308" s="12">
        <v>0.1</v>
      </c>
      <c r="K308" s="6">
        <v>0.18179999999999999</v>
      </c>
      <c r="L308" s="6">
        <v>0.54</v>
      </c>
      <c r="M308" s="6">
        <v>0</v>
      </c>
      <c r="N308" s="6">
        <v>0</v>
      </c>
      <c r="O308" s="6">
        <v>17</v>
      </c>
      <c r="P308" s="6">
        <v>17</v>
      </c>
      <c r="Q308" s="15" t="str">
        <f t="shared" si="40"/>
        <v>Weekday</v>
      </c>
      <c r="R308" s="15" t="str">
        <f t="shared" si="41"/>
        <v>Morning</v>
      </c>
      <c r="S308" s="15" t="str">
        <f t="shared" si="42"/>
        <v>Cold</v>
      </c>
      <c r="T308" s="15" t="str">
        <f t="shared" si="43"/>
        <v>Comfortable</v>
      </c>
      <c r="U308" s="15" t="str">
        <f t="shared" si="44"/>
        <v>Clear</v>
      </c>
      <c r="V308" s="15" t="str">
        <f t="shared" si="45"/>
        <v>Off Peak</v>
      </c>
      <c r="W308" s="15" t="str">
        <f t="shared" si="46"/>
        <v>Jan</v>
      </c>
      <c r="X308" s="15" t="str">
        <f t="shared" si="47"/>
        <v>2011-Jan</v>
      </c>
      <c r="Y308" s="15" t="str">
        <f t="shared" si="48"/>
        <v>Low Demand</v>
      </c>
      <c r="Z308" t="str">
        <f t="shared" si="49"/>
        <v>Friday</v>
      </c>
    </row>
    <row r="309" spans="1:26" x14ac:dyDescent="0.35">
      <c r="A309" s="8">
        <v>308</v>
      </c>
      <c r="B309" s="9">
        <v>40557</v>
      </c>
      <c r="C309" s="8">
        <v>1</v>
      </c>
      <c r="D309" s="8">
        <v>0</v>
      </c>
      <c r="E309" s="8">
        <v>1</v>
      </c>
      <c r="F309" s="8">
        <v>7</v>
      </c>
      <c r="G309" s="8" t="b">
        <v>0</v>
      </c>
      <c r="H309" s="8">
        <v>5</v>
      </c>
      <c r="I309" s="8">
        <v>1</v>
      </c>
      <c r="J309" s="13">
        <v>0.1</v>
      </c>
      <c r="K309" s="8">
        <v>0.1212</v>
      </c>
      <c r="L309" s="8">
        <v>0.74</v>
      </c>
      <c r="M309" s="8">
        <v>0.16420000000000001</v>
      </c>
      <c r="N309" s="8">
        <v>0</v>
      </c>
      <c r="O309" s="8">
        <v>70</v>
      </c>
      <c r="P309" s="8">
        <v>70</v>
      </c>
      <c r="Q309" s="15" t="str">
        <f t="shared" si="40"/>
        <v>Weekday</v>
      </c>
      <c r="R309" s="15" t="str">
        <f t="shared" si="41"/>
        <v>Morning</v>
      </c>
      <c r="S309" s="15" t="str">
        <f t="shared" si="42"/>
        <v>Cold</v>
      </c>
      <c r="T309" s="15" t="str">
        <f t="shared" si="43"/>
        <v>Comfortable</v>
      </c>
      <c r="U309" s="15" t="str">
        <f t="shared" si="44"/>
        <v>Clear</v>
      </c>
      <c r="V309" s="15" t="str">
        <f t="shared" si="45"/>
        <v>AM Peak</v>
      </c>
      <c r="W309" s="15" t="str">
        <f t="shared" si="46"/>
        <v>Jan</v>
      </c>
      <c r="X309" s="15" t="str">
        <f t="shared" si="47"/>
        <v>2011-Jan</v>
      </c>
      <c r="Y309" s="15" t="str">
        <f t="shared" si="48"/>
        <v>High Demand</v>
      </c>
      <c r="Z309" t="str">
        <f t="shared" si="49"/>
        <v>Friday</v>
      </c>
    </row>
    <row r="310" spans="1:26" x14ac:dyDescent="0.35">
      <c r="A310" s="6">
        <v>309</v>
      </c>
      <c r="B310" s="7">
        <v>40557</v>
      </c>
      <c r="C310" s="6">
        <v>1</v>
      </c>
      <c r="D310" s="6">
        <v>0</v>
      </c>
      <c r="E310" s="6">
        <v>1</v>
      </c>
      <c r="F310" s="6">
        <v>8</v>
      </c>
      <c r="G310" s="6" t="b">
        <v>0</v>
      </c>
      <c r="H310" s="6">
        <v>5</v>
      </c>
      <c r="I310" s="6">
        <v>1</v>
      </c>
      <c r="J310" s="12">
        <v>0.12</v>
      </c>
      <c r="K310" s="6">
        <v>0.16669999999999999</v>
      </c>
      <c r="L310" s="6">
        <v>0.68</v>
      </c>
      <c r="M310" s="6">
        <v>0</v>
      </c>
      <c r="N310" s="6">
        <v>2</v>
      </c>
      <c r="O310" s="6">
        <v>156</v>
      </c>
      <c r="P310" s="6">
        <v>158</v>
      </c>
      <c r="Q310" s="15" t="str">
        <f t="shared" si="40"/>
        <v>Weekday</v>
      </c>
      <c r="R310" s="15" t="str">
        <f t="shared" si="41"/>
        <v>Morning</v>
      </c>
      <c r="S310" s="15" t="str">
        <f t="shared" si="42"/>
        <v>Mild</v>
      </c>
      <c r="T310" s="15" t="str">
        <f t="shared" si="43"/>
        <v>Comfortable</v>
      </c>
      <c r="U310" s="15" t="str">
        <f t="shared" si="44"/>
        <v>Clear</v>
      </c>
      <c r="V310" s="15" t="str">
        <f t="shared" si="45"/>
        <v>AM Peak</v>
      </c>
      <c r="W310" s="15" t="str">
        <f t="shared" si="46"/>
        <v>Jan</v>
      </c>
      <c r="X310" s="15" t="str">
        <f t="shared" si="47"/>
        <v>2011-Jan</v>
      </c>
      <c r="Y310" s="15" t="str">
        <f t="shared" si="48"/>
        <v>High Demand</v>
      </c>
      <c r="Z310" t="str">
        <f t="shared" si="49"/>
        <v>Friday</v>
      </c>
    </row>
    <row r="311" spans="1:26" x14ac:dyDescent="0.35">
      <c r="A311" s="8">
        <v>310</v>
      </c>
      <c r="B311" s="9">
        <v>40557</v>
      </c>
      <c r="C311" s="8">
        <v>1</v>
      </c>
      <c r="D311" s="8">
        <v>0</v>
      </c>
      <c r="E311" s="8">
        <v>1</v>
      </c>
      <c r="F311" s="8">
        <v>9</v>
      </c>
      <c r="G311" s="8" t="b">
        <v>0</v>
      </c>
      <c r="H311" s="8">
        <v>5</v>
      </c>
      <c r="I311" s="8">
        <v>1</v>
      </c>
      <c r="J311" s="13">
        <v>0.14000000000000001</v>
      </c>
      <c r="K311" s="8">
        <v>0.1515</v>
      </c>
      <c r="L311" s="8">
        <v>0.69</v>
      </c>
      <c r="M311" s="8">
        <v>0.1343</v>
      </c>
      <c r="N311" s="8">
        <v>0</v>
      </c>
      <c r="O311" s="8">
        <v>117</v>
      </c>
      <c r="P311" s="8">
        <v>117</v>
      </c>
      <c r="Q311" s="15" t="str">
        <f t="shared" si="40"/>
        <v>Weekday</v>
      </c>
      <c r="R311" s="15" t="str">
        <f t="shared" si="41"/>
        <v>Morning</v>
      </c>
      <c r="S311" s="15" t="str">
        <f t="shared" si="42"/>
        <v>Mild</v>
      </c>
      <c r="T311" s="15" t="str">
        <f t="shared" si="43"/>
        <v>Comfortable</v>
      </c>
      <c r="U311" s="15" t="str">
        <f t="shared" si="44"/>
        <v>Clear</v>
      </c>
      <c r="V311" s="15" t="str">
        <f t="shared" si="45"/>
        <v>AM Peak</v>
      </c>
      <c r="W311" s="15" t="str">
        <f t="shared" si="46"/>
        <v>Jan</v>
      </c>
      <c r="X311" s="15" t="str">
        <f t="shared" si="47"/>
        <v>2011-Jan</v>
      </c>
      <c r="Y311" s="15" t="str">
        <f t="shared" si="48"/>
        <v>High Demand</v>
      </c>
      <c r="Z311" t="str">
        <f t="shared" si="49"/>
        <v>Friday</v>
      </c>
    </row>
    <row r="312" spans="1:26" x14ac:dyDescent="0.35">
      <c r="A312" s="6">
        <v>311</v>
      </c>
      <c r="B312" s="7">
        <v>40557</v>
      </c>
      <c r="C312" s="6">
        <v>1</v>
      </c>
      <c r="D312" s="6">
        <v>0</v>
      </c>
      <c r="E312" s="6">
        <v>1</v>
      </c>
      <c r="F312" s="6">
        <v>10</v>
      </c>
      <c r="G312" s="6" t="b">
        <v>0</v>
      </c>
      <c r="H312" s="6">
        <v>5</v>
      </c>
      <c r="I312" s="6">
        <v>1</v>
      </c>
      <c r="J312" s="12">
        <v>0.18</v>
      </c>
      <c r="K312" s="6">
        <v>0.18179999999999999</v>
      </c>
      <c r="L312" s="6">
        <v>0.55000000000000004</v>
      </c>
      <c r="M312" s="6">
        <v>0.19400000000000001</v>
      </c>
      <c r="N312" s="6">
        <v>4</v>
      </c>
      <c r="O312" s="6">
        <v>40</v>
      </c>
      <c r="P312" s="6">
        <v>44</v>
      </c>
      <c r="Q312" s="15" t="str">
        <f t="shared" si="40"/>
        <v>Weekday</v>
      </c>
      <c r="R312" s="15" t="str">
        <f t="shared" si="41"/>
        <v>Morning</v>
      </c>
      <c r="S312" s="15" t="str">
        <f t="shared" si="42"/>
        <v>Mild</v>
      </c>
      <c r="T312" s="15" t="str">
        <f t="shared" si="43"/>
        <v>Comfortable</v>
      </c>
      <c r="U312" s="15" t="str">
        <f t="shared" si="44"/>
        <v>Clear</v>
      </c>
      <c r="V312" s="15" t="str">
        <f t="shared" si="45"/>
        <v>Off Peak</v>
      </c>
      <c r="W312" s="15" t="str">
        <f t="shared" si="46"/>
        <v>Jan</v>
      </c>
      <c r="X312" s="15" t="str">
        <f t="shared" si="47"/>
        <v>2011-Jan</v>
      </c>
      <c r="Y312" s="15" t="str">
        <f t="shared" si="48"/>
        <v>Low Demand</v>
      </c>
      <c r="Z312" t="str">
        <f t="shared" si="49"/>
        <v>Friday</v>
      </c>
    </row>
    <row r="313" spans="1:26" x14ac:dyDescent="0.35">
      <c r="A313" s="8">
        <v>312</v>
      </c>
      <c r="B313" s="9">
        <v>40557</v>
      </c>
      <c r="C313" s="8">
        <v>1</v>
      </c>
      <c r="D313" s="8">
        <v>0</v>
      </c>
      <c r="E313" s="8">
        <v>1</v>
      </c>
      <c r="F313" s="8">
        <v>11</v>
      </c>
      <c r="G313" s="8" t="b">
        <v>0</v>
      </c>
      <c r="H313" s="8">
        <v>5</v>
      </c>
      <c r="I313" s="8">
        <v>1</v>
      </c>
      <c r="J313" s="13">
        <v>0.18</v>
      </c>
      <c r="K313" s="8">
        <v>0.16669999999999999</v>
      </c>
      <c r="L313" s="8">
        <v>0.51</v>
      </c>
      <c r="M313" s="8">
        <v>0.28360000000000002</v>
      </c>
      <c r="N313" s="8">
        <v>6</v>
      </c>
      <c r="O313" s="8">
        <v>47</v>
      </c>
      <c r="P313" s="8">
        <v>53</v>
      </c>
      <c r="Q313" s="15" t="str">
        <f t="shared" si="40"/>
        <v>Weekday</v>
      </c>
      <c r="R313" s="15" t="str">
        <f t="shared" si="41"/>
        <v>Morning</v>
      </c>
      <c r="S313" s="15" t="str">
        <f t="shared" si="42"/>
        <v>Mild</v>
      </c>
      <c r="T313" s="15" t="str">
        <f t="shared" si="43"/>
        <v>Comfortable</v>
      </c>
      <c r="U313" s="15" t="str">
        <f t="shared" si="44"/>
        <v>Clear</v>
      </c>
      <c r="V313" s="15" t="str">
        <f t="shared" si="45"/>
        <v>Off Peak</v>
      </c>
      <c r="W313" s="15" t="str">
        <f t="shared" si="46"/>
        <v>Jan</v>
      </c>
      <c r="X313" s="15" t="str">
        <f t="shared" si="47"/>
        <v>2011-Jan</v>
      </c>
      <c r="Y313" s="15" t="str">
        <f t="shared" si="48"/>
        <v>Low Demand</v>
      </c>
      <c r="Z313" t="str">
        <f t="shared" si="49"/>
        <v>Friday</v>
      </c>
    </row>
    <row r="314" spans="1:26" x14ac:dyDescent="0.35">
      <c r="A314" s="6">
        <v>313</v>
      </c>
      <c r="B314" s="7">
        <v>40557</v>
      </c>
      <c r="C314" s="6">
        <v>1</v>
      </c>
      <c r="D314" s="6">
        <v>0</v>
      </c>
      <c r="E314" s="6">
        <v>1</v>
      </c>
      <c r="F314" s="6">
        <v>12</v>
      </c>
      <c r="G314" s="6" t="b">
        <v>0</v>
      </c>
      <c r="H314" s="6">
        <v>5</v>
      </c>
      <c r="I314" s="6">
        <v>1</v>
      </c>
      <c r="J314" s="12">
        <v>0.2</v>
      </c>
      <c r="K314" s="6">
        <v>0.19700000000000001</v>
      </c>
      <c r="L314" s="6">
        <v>0.44</v>
      </c>
      <c r="M314" s="6">
        <v>0.25369999999999998</v>
      </c>
      <c r="N314" s="6">
        <v>2</v>
      </c>
      <c r="O314" s="6">
        <v>59</v>
      </c>
      <c r="P314" s="6">
        <v>61</v>
      </c>
      <c r="Q314" s="15" t="str">
        <f t="shared" si="40"/>
        <v>Weekday</v>
      </c>
      <c r="R314" s="15" t="str">
        <f t="shared" si="41"/>
        <v>Afternoon</v>
      </c>
      <c r="S314" s="15" t="str">
        <f t="shared" si="42"/>
        <v>Mild</v>
      </c>
      <c r="T314" s="15" t="str">
        <f t="shared" si="43"/>
        <v>Comfortable</v>
      </c>
      <c r="U314" s="15" t="str">
        <f t="shared" si="44"/>
        <v>Clear</v>
      </c>
      <c r="V314" s="15" t="str">
        <f t="shared" si="45"/>
        <v>Off Peak</v>
      </c>
      <c r="W314" s="15" t="str">
        <f t="shared" si="46"/>
        <v>Jan</v>
      </c>
      <c r="X314" s="15" t="str">
        <f t="shared" si="47"/>
        <v>2011-Jan</v>
      </c>
      <c r="Y314" s="15" t="str">
        <f t="shared" si="48"/>
        <v>High Demand</v>
      </c>
      <c r="Z314" t="str">
        <f t="shared" si="49"/>
        <v>Friday</v>
      </c>
    </row>
    <row r="315" spans="1:26" x14ac:dyDescent="0.35">
      <c r="A315" s="8">
        <v>314</v>
      </c>
      <c r="B315" s="9">
        <v>40557</v>
      </c>
      <c r="C315" s="8">
        <v>1</v>
      </c>
      <c r="D315" s="8">
        <v>0</v>
      </c>
      <c r="E315" s="8">
        <v>1</v>
      </c>
      <c r="F315" s="8">
        <v>13</v>
      </c>
      <c r="G315" s="8" t="b">
        <v>0</v>
      </c>
      <c r="H315" s="8">
        <v>5</v>
      </c>
      <c r="I315" s="8">
        <v>1</v>
      </c>
      <c r="J315" s="13">
        <v>0.22</v>
      </c>
      <c r="K315" s="8">
        <v>0.19700000000000001</v>
      </c>
      <c r="L315" s="8">
        <v>0.37</v>
      </c>
      <c r="M315" s="8">
        <v>0.3881</v>
      </c>
      <c r="N315" s="8">
        <v>4</v>
      </c>
      <c r="O315" s="8">
        <v>73</v>
      </c>
      <c r="P315" s="8">
        <v>77</v>
      </c>
      <c r="Q315" s="15" t="str">
        <f t="shared" si="40"/>
        <v>Weekday</v>
      </c>
      <c r="R315" s="15" t="str">
        <f t="shared" si="41"/>
        <v>Afternoon</v>
      </c>
      <c r="S315" s="15" t="str">
        <f t="shared" si="42"/>
        <v>Hot</v>
      </c>
      <c r="T315" s="15" t="str">
        <f t="shared" si="43"/>
        <v>Comfortable</v>
      </c>
      <c r="U315" s="15" t="str">
        <f t="shared" si="44"/>
        <v>Clear</v>
      </c>
      <c r="V315" s="15" t="str">
        <f t="shared" si="45"/>
        <v>Off Peak</v>
      </c>
      <c r="W315" s="15" t="str">
        <f t="shared" si="46"/>
        <v>Jan</v>
      </c>
      <c r="X315" s="15" t="str">
        <f t="shared" si="47"/>
        <v>2011-Jan</v>
      </c>
      <c r="Y315" s="15" t="str">
        <f t="shared" si="48"/>
        <v>High Demand</v>
      </c>
      <c r="Z315" t="str">
        <f t="shared" si="49"/>
        <v>Friday</v>
      </c>
    </row>
    <row r="316" spans="1:26" x14ac:dyDescent="0.35">
      <c r="A316" s="6">
        <v>315</v>
      </c>
      <c r="B316" s="7">
        <v>40557</v>
      </c>
      <c r="C316" s="6">
        <v>1</v>
      </c>
      <c r="D316" s="6">
        <v>0</v>
      </c>
      <c r="E316" s="6">
        <v>1</v>
      </c>
      <c r="F316" s="6">
        <v>14</v>
      </c>
      <c r="G316" s="6" t="b">
        <v>0</v>
      </c>
      <c r="H316" s="6">
        <v>5</v>
      </c>
      <c r="I316" s="6">
        <v>1</v>
      </c>
      <c r="J316" s="12">
        <v>0.22</v>
      </c>
      <c r="K316" s="6">
        <v>0.21210000000000001</v>
      </c>
      <c r="L316" s="6">
        <v>0.41</v>
      </c>
      <c r="M316" s="6">
        <v>0.28360000000000002</v>
      </c>
      <c r="N316" s="6">
        <v>5</v>
      </c>
      <c r="O316" s="6">
        <v>59</v>
      </c>
      <c r="P316" s="6">
        <v>64</v>
      </c>
      <c r="Q316" s="15" t="str">
        <f t="shared" si="40"/>
        <v>Weekday</v>
      </c>
      <c r="R316" s="15" t="str">
        <f t="shared" si="41"/>
        <v>Afternoon</v>
      </c>
      <c r="S316" s="15" t="str">
        <f t="shared" si="42"/>
        <v>Hot</v>
      </c>
      <c r="T316" s="15" t="str">
        <f t="shared" si="43"/>
        <v>Comfortable</v>
      </c>
      <c r="U316" s="15" t="str">
        <f t="shared" si="44"/>
        <v>Clear</v>
      </c>
      <c r="V316" s="15" t="str">
        <f t="shared" si="45"/>
        <v>Off Peak</v>
      </c>
      <c r="W316" s="15" t="str">
        <f t="shared" si="46"/>
        <v>Jan</v>
      </c>
      <c r="X316" s="15" t="str">
        <f t="shared" si="47"/>
        <v>2011-Jan</v>
      </c>
      <c r="Y316" s="15" t="str">
        <f t="shared" si="48"/>
        <v>High Demand</v>
      </c>
      <c r="Z316" t="str">
        <f t="shared" si="49"/>
        <v>Friday</v>
      </c>
    </row>
    <row r="317" spans="1:26" x14ac:dyDescent="0.35">
      <c r="A317" s="8">
        <v>316</v>
      </c>
      <c r="B317" s="9">
        <v>40557</v>
      </c>
      <c r="C317" s="8">
        <v>1</v>
      </c>
      <c r="D317" s="8">
        <v>0</v>
      </c>
      <c r="E317" s="8">
        <v>1</v>
      </c>
      <c r="F317" s="8">
        <v>15</v>
      </c>
      <c r="G317" s="8" t="b">
        <v>0</v>
      </c>
      <c r="H317" s="8">
        <v>5</v>
      </c>
      <c r="I317" s="8">
        <v>1</v>
      </c>
      <c r="J317" s="13">
        <v>0.24</v>
      </c>
      <c r="K317" s="8">
        <v>0.2424</v>
      </c>
      <c r="L317" s="8">
        <v>0.38</v>
      </c>
      <c r="M317" s="8">
        <v>0.16420000000000001</v>
      </c>
      <c r="N317" s="8">
        <v>9</v>
      </c>
      <c r="O317" s="8">
        <v>59</v>
      </c>
      <c r="P317" s="8">
        <v>68</v>
      </c>
      <c r="Q317" s="15" t="str">
        <f t="shared" si="40"/>
        <v>Weekday</v>
      </c>
      <c r="R317" s="15" t="str">
        <f t="shared" si="41"/>
        <v>Afternoon</v>
      </c>
      <c r="S317" s="15" t="str">
        <f t="shared" si="42"/>
        <v>Hot</v>
      </c>
      <c r="T317" s="15" t="str">
        <f t="shared" si="43"/>
        <v>Comfortable</v>
      </c>
      <c r="U317" s="15" t="str">
        <f t="shared" si="44"/>
        <v>Clear</v>
      </c>
      <c r="V317" s="15" t="str">
        <f t="shared" si="45"/>
        <v>Off Peak</v>
      </c>
      <c r="W317" s="15" t="str">
        <f t="shared" si="46"/>
        <v>Jan</v>
      </c>
      <c r="X317" s="15" t="str">
        <f t="shared" si="47"/>
        <v>2011-Jan</v>
      </c>
      <c r="Y317" s="15" t="str">
        <f t="shared" si="48"/>
        <v>High Demand</v>
      </c>
      <c r="Z317" t="str">
        <f t="shared" si="49"/>
        <v>Friday</v>
      </c>
    </row>
    <row r="318" spans="1:26" x14ac:dyDescent="0.35">
      <c r="A318" s="6">
        <v>317</v>
      </c>
      <c r="B318" s="7">
        <v>40557</v>
      </c>
      <c r="C318" s="6">
        <v>1</v>
      </c>
      <c r="D318" s="6">
        <v>0</v>
      </c>
      <c r="E318" s="6">
        <v>1</v>
      </c>
      <c r="F318" s="6">
        <v>16</v>
      </c>
      <c r="G318" s="6" t="b">
        <v>0</v>
      </c>
      <c r="H318" s="6">
        <v>5</v>
      </c>
      <c r="I318" s="6">
        <v>1</v>
      </c>
      <c r="J318" s="12">
        <v>0.22</v>
      </c>
      <c r="K318" s="6">
        <v>0.2424</v>
      </c>
      <c r="L318" s="6">
        <v>0.41</v>
      </c>
      <c r="M318" s="6">
        <v>0.1045</v>
      </c>
      <c r="N318" s="6">
        <v>3</v>
      </c>
      <c r="O318" s="6">
        <v>87</v>
      </c>
      <c r="P318" s="6">
        <v>90</v>
      </c>
      <c r="Q318" s="15" t="str">
        <f t="shared" si="40"/>
        <v>Weekday</v>
      </c>
      <c r="R318" s="15" t="str">
        <f t="shared" si="41"/>
        <v>Afternoon</v>
      </c>
      <c r="S318" s="15" t="str">
        <f t="shared" si="42"/>
        <v>Hot</v>
      </c>
      <c r="T318" s="15" t="str">
        <f t="shared" si="43"/>
        <v>Comfortable</v>
      </c>
      <c r="U318" s="15" t="str">
        <f t="shared" si="44"/>
        <v>Clear</v>
      </c>
      <c r="V318" s="15" t="str">
        <f t="shared" si="45"/>
        <v>Off Peak</v>
      </c>
      <c r="W318" s="15" t="str">
        <f t="shared" si="46"/>
        <v>Jan</v>
      </c>
      <c r="X318" s="15" t="str">
        <f t="shared" si="47"/>
        <v>2011-Jan</v>
      </c>
      <c r="Y318" s="15" t="str">
        <f t="shared" si="48"/>
        <v>High Demand</v>
      </c>
      <c r="Z318" t="str">
        <f t="shared" si="49"/>
        <v>Friday</v>
      </c>
    </row>
    <row r="319" spans="1:26" x14ac:dyDescent="0.35">
      <c r="A319" s="8">
        <v>318</v>
      </c>
      <c r="B319" s="9">
        <v>40557</v>
      </c>
      <c r="C319" s="8">
        <v>1</v>
      </c>
      <c r="D319" s="8">
        <v>0</v>
      </c>
      <c r="E319" s="8">
        <v>1</v>
      </c>
      <c r="F319" s="8">
        <v>17</v>
      </c>
      <c r="G319" s="8" t="b">
        <v>0</v>
      </c>
      <c r="H319" s="8">
        <v>5</v>
      </c>
      <c r="I319" s="8">
        <v>1</v>
      </c>
      <c r="J319" s="13">
        <v>0.22</v>
      </c>
      <c r="K319" s="8">
        <v>0.2273</v>
      </c>
      <c r="L319" s="8">
        <v>0.41</v>
      </c>
      <c r="M319" s="8">
        <v>0.16420000000000001</v>
      </c>
      <c r="N319" s="8">
        <v>4</v>
      </c>
      <c r="O319" s="8">
        <v>155</v>
      </c>
      <c r="P319" s="8">
        <v>159</v>
      </c>
      <c r="Q319" s="15" t="str">
        <f t="shared" si="40"/>
        <v>Weekday</v>
      </c>
      <c r="R319" s="15" t="str">
        <f t="shared" si="41"/>
        <v>Night</v>
      </c>
      <c r="S319" s="15" t="str">
        <f t="shared" si="42"/>
        <v>Hot</v>
      </c>
      <c r="T319" s="15" t="str">
        <f t="shared" si="43"/>
        <v>Comfortable</v>
      </c>
      <c r="U319" s="15" t="str">
        <f t="shared" si="44"/>
        <v>Clear</v>
      </c>
      <c r="V319" s="15" t="str">
        <f t="shared" si="45"/>
        <v>PM Peak</v>
      </c>
      <c r="W319" s="15" t="str">
        <f t="shared" si="46"/>
        <v>Jan</v>
      </c>
      <c r="X319" s="15" t="str">
        <f t="shared" si="47"/>
        <v>2011-Jan</v>
      </c>
      <c r="Y319" s="15" t="str">
        <f t="shared" si="48"/>
        <v>High Demand</v>
      </c>
      <c r="Z319" t="str">
        <f t="shared" si="49"/>
        <v>Friday</v>
      </c>
    </row>
    <row r="320" spans="1:26" x14ac:dyDescent="0.35">
      <c r="A320" s="6">
        <v>319</v>
      </c>
      <c r="B320" s="7">
        <v>40557</v>
      </c>
      <c r="C320" s="6">
        <v>1</v>
      </c>
      <c r="D320" s="6">
        <v>0</v>
      </c>
      <c r="E320" s="6">
        <v>1</v>
      </c>
      <c r="F320" s="6">
        <v>18</v>
      </c>
      <c r="G320" s="6" t="b">
        <v>0</v>
      </c>
      <c r="H320" s="6">
        <v>5</v>
      </c>
      <c r="I320" s="6">
        <v>1</v>
      </c>
      <c r="J320" s="12">
        <v>0.2</v>
      </c>
      <c r="K320" s="6">
        <v>0.2576</v>
      </c>
      <c r="L320" s="6">
        <v>0.47</v>
      </c>
      <c r="M320" s="6">
        <v>0</v>
      </c>
      <c r="N320" s="6">
        <v>5</v>
      </c>
      <c r="O320" s="6">
        <v>134</v>
      </c>
      <c r="P320" s="6">
        <v>139</v>
      </c>
      <c r="Q320" s="15" t="str">
        <f t="shared" si="40"/>
        <v>Weekday</v>
      </c>
      <c r="R320" s="15" t="str">
        <f t="shared" si="41"/>
        <v>Night</v>
      </c>
      <c r="S320" s="15" t="str">
        <f t="shared" si="42"/>
        <v>Mild</v>
      </c>
      <c r="T320" s="15" t="str">
        <f t="shared" si="43"/>
        <v>Comfortable</v>
      </c>
      <c r="U320" s="15" t="str">
        <f t="shared" si="44"/>
        <v>Clear</v>
      </c>
      <c r="V320" s="15" t="str">
        <f t="shared" si="45"/>
        <v>PM Peak</v>
      </c>
      <c r="W320" s="15" t="str">
        <f t="shared" si="46"/>
        <v>Jan</v>
      </c>
      <c r="X320" s="15" t="str">
        <f t="shared" si="47"/>
        <v>2011-Jan</v>
      </c>
      <c r="Y320" s="15" t="str">
        <f t="shared" si="48"/>
        <v>High Demand</v>
      </c>
      <c r="Z320" t="str">
        <f t="shared" si="49"/>
        <v>Friday</v>
      </c>
    </row>
    <row r="321" spans="1:26" x14ac:dyDescent="0.35">
      <c r="A321" s="8">
        <v>320</v>
      </c>
      <c r="B321" s="9">
        <v>40557</v>
      </c>
      <c r="C321" s="8">
        <v>1</v>
      </c>
      <c r="D321" s="8">
        <v>0</v>
      </c>
      <c r="E321" s="8">
        <v>1</v>
      </c>
      <c r="F321" s="8">
        <v>19</v>
      </c>
      <c r="G321" s="8" t="b">
        <v>0</v>
      </c>
      <c r="H321" s="8">
        <v>5</v>
      </c>
      <c r="I321" s="8">
        <v>1</v>
      </c>
      <c r="J321" s="13">
        <v>0.16</v>
      </c>
      <c r="K321" s="8">
        <v>0.19700000000000001</v>
      </c>
      <c r="L321" s="8">
        <v>0.59</v>
      </c>
      <c r="M321" s="8">
        <v>8.9599999999999999E-2</v>
      </c>
      <c r="N321" s="8">
        <v>3</v>
      </c>
      <c r="O321" s="8">
        <v>89</v>
      </c>
      <c r="P321" s="8">
        <v>92</v>
      </c>
      <c r="Q321" s="15" t="str">
        <f t="shared" si="40"/>
        <v>Weekday</v>
      </c>
      <c r="R321" s="15" t="str">
        <f t="shared" si="41"/>
        <v>Night</v>
      </c>
      <c r="S321" s="15" t="str">
        <f t="shared" si="42"/>
        <v>Mild</v>
      </c>
      <c r="T321" s="15" t="str">
        <f t="shared" si="43"/>
        <v>Comfortable</v>
      </c>
      <c r="U321" s="15" t="str">
        <f t="shared" si="44"/>
        <v>Clear</v>
      </c>
      <c r="V321" s="15" t="str">
        <f t="shared" si="45"/>
        <v>PM Peak</v>
      </c>
      <c r="W321" s="15" t="str">
        <f t="shared" si="46"/>
        <v>Jan</v>
      </c>
      <c r="X321" s="15" t="str">
        <f t="shared" si="47"/>
        <v>2011-Jan</v>
      </c>
      <c r="Y321" s="15" t="str">
        <f t="shared" si="48"/>
        <v>High Demand</v>
      </c>
      <c r="Z321" t="str">
        <f t="shared" si="49"/>
        <v>Friday</v>
      </c>
    </row>
    <row r="322" spans="1:26" x14ac:dyDescent="0.35">
      <c r="A322" s="6">
        <v>321</v>
      </c>
      <c r="B322" s="7">
        <v>40557</v>
      </c>
      <c r="C322" s="6">
        <v>1</v>
      </c>
      <c r="D322" s="6">
        <v>0</v>
      </c>
      <c r="E322" s="6">
        <v>1</v>
      </c>
      <c r="F322" s="6">
        <v>20</v>
      </c>
      <c r="G322" s="6" t="b">
        <v>0</v>
      </c>
      <c r="H322" s="6">
        <v>5</v>
      </c>
      <c r="I322" s="6">
        <v>1</v>
      </c>
      <c r="J322" s="12">
        <v>0.18</v>
      </c>
      <c r="K322" s="6">
        <v>0.2424</v>
      </c>
      <c r="L322" s="6">
        <v>0.59</v>
      </c>
      <c r="M322" s="6">
        <v>0</v>
      </c>
      <c r="N322" s="6">
        <v>0</v>
      </c>
      <c r="O322" s="6">
        <v>68</v>
      </c>
      <c r="P322" s="6">
        <v>68</v>
      </c>
      <c r="Q322" s="15" t="str">
        <f t="shared" si="40"/>
        <v>Weekday</v>
      </c>
      <c r="R322" s="15" t="str">
        <f t="shared" si="41"/>
        <v>Night</v>
      </c>
      <c r="S322" s="15" t="str">
        <f t="shared" si="42"/>
        <v>Mild</v>
      </c>
      <c r="T322" s="15" t="str">
        <f t="shared" si="43"/>
        <v>Comfortable</v>
      </c>
      <c r="U322" s="15" t="str">
        <f t="shared" si="44"/>
        <v>Clear</v>
      </c>
      <c r="V322" s="15" t="str">
        <f t="shared" si="45"/>
        <v>Off Peak</v>
      </c>
      <c r="W322" s="15" t="str">
        <f t="shared" si="46"/>
        <v>Jan</v>
      </c>
      <c r="X322" s="15" t="str">
        <f t="shared" si="47"/>
        <v>2011-Jan</v>
      </c>
      <c r="Y322" s="15" t="str">
        <f t="shared" si="48"/>
        <v>High Demand</v>
      </c>
      <c r="Z322" t="str">
        <f t="shared" si="49"/>
        <v>Friday</v>
      </c>
    </row>
    <row r="323" spans="1:26" x14ac:dyDescent="0.35">
      <c r="A323" s="8">
        <v>322</v>
      </c>
      <c r="B323" s="9">
        <v>40557</v>
      </c>
      <c r="C323" s="8">
        <v>1</v>
      </c>
      <c r="D323" s="8">
        <v>0</v>
      </c>
      <c r="E323" s="8">
        <v>1</v>
      </c>
      <c r="F323" s="8">
        <v>21</v>
      </c>
      <c r="G323" s="8" t="b">
        <v>0</v>
      </c>
      <c r="H323" s="8">
        <v>5</v>
      </c>
      <c r="I323" s="8">
        <v>1</v>
      </c>
      <c r="J323" s="13">
        <v>0.16</v>
      </c>
      <c r="K323" s="8">
        <v>0.2273</v>
      </c>
      <c r="L323" s="8">
        <v>0.69</v>
      </c>
      <c r="M323" s="8">
        <v>0</v>
      </c>
      <c r="N323" s="8">
        <v>4</v>
      </c>
      <c r="O323" s="8">
        <v>48</v>
      </c>
      <c r="P323" s="8">
        <v>52</v>
      </c>
      <c r="Q323" s="15" t="str">
        <f t="shared" ref="Q323:Q386" si="50">IF(H323=6,"Weekend",IF(H323=0,"Weekend","Weekday"))</f>
        <v>Weekday</v>
      </c>
      <c r="R323" s="15" t="str">
        <f t="shared" ref="R323:R386" si="51">IF(F323&lt;6,"Late Night",
   IF(F323&lt;12,"Morning",
   IF(F323&lt;17,"Afternoon",
   IF(B323&lt;21,"Evening","Night"))))</f>
        <v>Night</v>
      </c>
      <c r="S323" s="15" t="str">
        <f t="shared" ref="S323:S386" si="52">IF(J323&lt;=0.1,"Cold",IF(J323&lt;=0.2,"Mild","Hot"))</f>
        <v>Mild</v>
      </c>
      <c r="T323" s="15" t="str">
        <f t="shared" ref="T323:T386" si="53">IF(L323&lt;=0.35,"Dry",IF(L323&lt;=0.85,"Comfortable","Humid"))</f>
        <v>Comfortable</v>
      </c>
      <c r="U323" s="15" t="str">
        <f t="shared" ref="U323:U386" si="54">IF(I323=1,"Clear",IF(I323=2,"Mist/Cloudy",IF(I323=3,"Light Rain","Heavy Rain/Snow")))</f>
        <v>Clear</v>
      </c>
      <c r="V323" s="15" t="str">
        <f t="shared" ref="V323:V386" si="55">IF(AND(F323&gt;=7,F323&lt;=9),"AM Peak", IF(AND(F323&gt;=17,F323&lt;=19),"PM Peak","Off Peak"))</f>
        <v>Off Peak</v>
      </c>
      <c r="W323" s="15" t="str">
        <f t="shared" ref="W323:W386" si="56">IF(E323=1,"Jan","Feb")</f>
        <v>Jan</v>
      </c>
      <c r="X323" s="15" t="str">
        <f t="shared" ref="X323:X386" si="57">TEXT(B323,"yyyy-mmm")</f>
        <v>2011-Jan</v>
      </c>
      <c r="Y323" s="15" t="str">
        <f t="shared" ref="Y323:Y386" si="58">IF(P323&gt;=58.34,"High Demand","Low Demand")</f>
        <v>Low Demand</v>
      </c>
      <c r="Z323" t="str">
        <f t="shared" ref="Z323:Z386" si="59">CHOOSE(H323+1,"Sunday","Monday","Tuesday","Wednesday","Thursday","Friday","Saturday")</f>
        <v>Friday</v>
      </c>
    </row>
    <row r="324" spans="1:26" x14ac:dyDescent="0.35">
      <c r="A324" s="6">
        <v>323</v>
      </c>
      <c r="B324" s="7">
        <v>40557</v>
      </c>
      <c r="C324" s="6">
        <v>1</v>
      </c>
      <c r="D324" s="6">
        <v>0</v>
      </c>
      <c r="E324" s="6">
        <v>1</v>
      </c>
      <c r="F324" s="6">
        <v>22</v>
      </c>
      <c r="G324" s="6" t="b">
        <v>0</v>
      </c>
      <c r="H324" s="6">
        <v>5</v>
      </c>
      <c r="I324" s="6">
        <v>2</v>
      </c>
      <c r="J324" s="12">
        <v>0.16</v>
      </c>
      <c r="K324" s="6">
        <v>0.2273</v>
      </c>
      <c r="L324" s="6">
        <v>0.69</v>
      </c>
      <c r="M324" s="6">
        <v>0</v>
      </c>
      <c r="N324" s="6">
        <v>2</v>
      </c>
      <c r="O324" s="6">
        <v>34</v>
      </c>
      <c r="P324" s="6">
        <v>36</v>
      </c>
      <c r="Q324" s="15" t="str">
        <f t="shared" si="50"/>
        <v>Weekday</v>
      </c>
      <c r="R324" s="15" t="str">
        <f t="shared" si="51"/>
        <v>Night</v>
      </c>
      <c r="S324" s="15" t="str">
        <f t="shared" si="52"/>
        <v>Mild</v>
      </c>
      <c r="T324" s="15" t="str">
        <f t="shared" si="53"/>
        <v>Comfortable</v>
      </c>
      <c r="U324" s="15" t="str">
        <f t="shared" si="54"/>
        <v>Mist/Cloudy</v>
      </c>
      <c r="V324" s="15" t="str">
        <f t="shared" si="55"/>
        <v>Off Peak</v>
      </c>
      <c r="W324" s="15" t="str">
        <f t="shared" si="56"/>
        <v>Jan</v>
      </c>
      <c r="X324" s="15" t="str">
        <f t="shared" si="57"/>
        <v>2011-Jan</v>
      </c>
      <c r="Y324" s="15" t="str">
        <f t="shared" si="58"/>
        <v>Low Demand</v>
      </c>
      <c r="Z324" t="str">
        <f t="shared" si="59"/>
        <v>Friday</v>
      </c>
    </row>
    <row r="325" spans="1:26" x14ac:dyDescent="0.35">
      <c r="A325" s="8">
        <v>324</v>
      </c>
      <c r="B325" s="9">
        <v>40557</v>
      </c>
      <c r="C325" s="8">
        <v>1</v>
      </c>
      <c r="D325" s="8">
        <v>0</v>
      </c>
      <c r="E325" s="8">
        <v>1</v>
      </c>
      <c r="F325" s="8">
        <v>23</v>
      </c>
      <c r="G325" s="8" t="b">
        <v>0</v>
      </c>
      <c r="H325" s="8">
        <v>5</v>
      </c>
      <c r="I325" s="8">
        <v>2</v>
      </c>
      <c r="J325" s="13">
        <v>0.18</v>
      </c>
      <c r="K325" s="8">
        <v>0.2424</v>
      </c>
      <c r="L325" s="8">
        <v>0.55000000000000004</v>
      </c>
      <c r="M325" s="8">
        <v>0</v>
      </c>
      <c r="N325" s="8">
        <v>1</v>
      </c>
      <c r="O325" s="8">
        <v>26</v>
      </c>
      <c r="P325" s="8">
        <v>27</v>
      </c>
      <c r="Q325" s="15" t="str">
        <f t="shared" si="50"/>
        <v>Weekday</v>
      </c>
      <c r="R325" s="15" t="str">
        <f t="shared" si="51"/>
        <v>Night</v>
      </c>
      <c r="S325" s="15" t="str">
        <f t="shared" si="52"/>
        <v>Mild</v>
      </c>
      <c r="T325" s="15" t="str">
        <f t="shared" si="53"/>
        <v>Comfortable</v>
      </c>
      <c r="U325" s="15" t="str">
        <f t="shared" si="54"/>
        <v>Mist/Cloudy</v>
      </c>
      <c r="V325" s="15" t="str">
        <f t="shared" si="55"/>
        <v>Off Peak</v>
      </c>
      <c r="W325" s="15" t="str">
        <f t="shared" si="56"/>
        <v>Jan</v>
      </c>
      <c r="X325" s="15" t="str">
        <f t="shared" si="57"/>
        <v>2011-Jan</v>
      </c>
      <c r="Y325" s="15" t="str">
        <f t="shared" si="58"/>
        <v>Low Demand</v>
      </c>
      <c r="Z325" t="str">
        <f t="shared" si="59"/>
        <v>Friday</v>
      </c>
    </row>
    <row r="326" spans="1:26" x14ac:dyDescent="0.35">
      <c r="A326" s="6">
        <v>325</v>
      </c>
      <c r="B326" s="7">
        <v>40558</v>
      </c>
      <c r="C326" s="6">
        <v>1</v>
      </c>
      <c r="D326" s="6">
        <v>0</v>
      </c>
      <c r="E326" s="6">
        <v>1</v>
      </c>
      <c r="F326" s="6">
        <v>0</v>
      </c>
      <c r="G326" s="6" t="b">
        <v>0</v>
      </c>
      <c r="H326" s="6">
        <v>6</v>
      </c>
      <c r="I326" s="6">
        <v>1</v>
      </c>
      <c r="J326" s="12">
        <v>0.18</v>
      </c>
      <c r="K326" s="6">
        <v>0.2424</v>
      </c>
      <c r="L326" s="6">
        <v>0.55000000000000004</v>
      </c>
      <c r="M326" s="6">
        <v>0</v>
      </c>
      <c r="N326" s="6">
        <v>3</v>
      </c>
      <c r="O326" s="6">
        <v>25</v>
      </c>
      <c r="P326" s="6">
        <v>28</v>
      </c>
      <c r="Q326" s="15" t="str">
        <f t="shared" si="50"/>
        <v>Weekend</v>
      </c>
      <c r="R326" s="15" t="str">
        <f t="shared" si="51"/>
        <v>Late Night</v>
      </c>
      <c r="S326" s="15" t="str">
        <f t="shared" si="52"/>
        <v>Mild</v>
      </c>
      <c r="T326" s="15" t="str">
        <f t="shared" si="53"/>
        <v>Comfortable</v>
      </c>
      <c r="U326" s="15" t="str">
        <f t="shared" si="54"/>
        <v>Clear</v>
      </c>
      <c r="V326" s="15" t="str">
        <f t="shared" si="55"/>
        <v>Off Peak</v>
      </c>
      <c r="W326" s="15" t="str">
        <f t="shared" si="56"/>
        <v>Jan</v>
      </c>
      <c r="X326" s="15" t="str">
        <f t="shared" si="57"/>
        <v>2011-Jan</v>
      </c>
      <c r="Y326" s="15" t="str">
        <f t="shared" si="58"/>
        <v>Low Demand</v>
      </c>
      <c r="Z326" t="str">
        <f t="shared" si="59"/>
        <v>Saturday</v>
      </c>
    </row>
    <row r="327" spans="1:26" x14ac:dyDescent="0.35">
      <c r="A327" s="8">
        <v>326</v>
      </c>
      <c r="B327" s="9">
        <v>40558</v>
      </c>
      <c r="C327" s="8">
        <v>1</v>
      </c>
      <c r="D327" s="8">
        <v>0</v>
      </c>
      <c r="E327" s="8">
        <v>1</v>
      </c>
      <c r="F327" s="8">
        <v>1</v>
      </c>
      <c r="G327" s="8" t="b">
        <v>0</v>
      </c>
      <c r="H327" s="8">
        <v>6</v>
      </c>
      <c r="I327" s="8">
        <v>2</v>
      </c>
      <c r="J327" s="13">
        <v>0.16</v>
      </c>
      <c r="K327" s="8">
        <v>0.19700000000000001</v>
      </c>
      <c r="L327" s="8">
        <v>0.59</v>
      </c>
      <c r="M327" s="8">
        <v>8.9599999999999999E-2</v>
      </c>
      <c r="N327" s="8">
        <v>2</v>
      </c>
      <c r="O327" s="8">
        <v>18</v>
      </c>
      <c r="P327" s="8">
        <v>20</v>
      </c>
      <c r="Q327" s="15" t="str">
        <f t="shared" si="50"/>
        <v>Weekend</v>
      </c>
      <c r="R327" s="15" t="str">
        <f t="shared" si="51"/>
        <v>Late Night</v>
      </c>
      <c r="S327" s="15" t="str">
        <f t="shared" si="52"/>
        <v>Mild</v>
      </c>
      <c r="T327" s="15" t="str">
        <f t="shared" si="53"/>
        <v>Comfortable</v>
      </c>
      <c r="U327" s="15" t="str">
        <f t="shared" si="54"/>
        <v>Mist/Cloudy</v>
      </c>
      <c r="V327" s="15" t="str">
        <f t="shared" si="55"/>
        <v>Off Peak</v>
      </c>
      <c r="W327" s="15" t="str">
        <f t="shared" si="56"/>
        <v>Jan</v>
      </c>
      <c r="X327" s="15" t="str">
        <f t="shared" si="57"/>
        <v>2011-Jan</v>
      </c>
      <c r="Y327" s="15" t="str">
        <f t="shared" si="58"/>
        <v>Low Demand</v>
      </c>
      <c r="Z327" t="str">
        <f t="shared" si="59"/>
        <v>Saturday</v>
      </c>
    </row>
    <row r="328" spans="1:26" x14ac:dyDescent="0.35">
      <c r="A328" s="6">
        <v>327</v>
      </c>
      <c r="B328" s="7">
        <v>40558</v>
      </c>
      <c r="C328" s="6">
        <v>1</v>
      </c>
      <c r="D328" s="6">
        <v>0</v>
      </c>
      <c r="E328" s="6">
        <v>1</v>
      </c>
      <c r="F328" s="6">
        <v>2</v>
      </c>
      <c r="G328" s="6" t="b">
        <v>0</v>
      </c>
      <c r="H328" s="6">
        <v>6</v>
      </c>
      <c r="I328" s="6">
        <v>2</v>
      </c>
      <c r="J328" s="12">
        <v>0.16</v>
      </c>
      <c r="K328" s="6">
        <v>0.19700000000000001</v>
      </c>
      <c r="L328" s="6">
        <v>0.59</v>
      </c>
      <c r="M328" s="6">
        <v>8.9599999999999999E-2</v>
      </c>
      <c r="N328" s="6">
        <v>0</v>
      </c>
      <c r="O328" s="6">
        <v>12</v>
      </c>
      <c r="P328" s="6">
        <v>12</v>
      </c>
      <c r="Q328" s="15" t="str">
        <f t="shared" si="50"/>
        <v>Weekend</v>
      </c>
      <c r="R328" s="15" t="str">
        <f t="shared" si="51"/>
        <v>Late Night</v>
      </c>
      <c r="S328" s="15" t="str">
        <f t="shared" si="52"/>
        <v>Mild</v>
      </c>
      <c r="T328" s="15" t="str">
        <f t="shared" si="53"/>
        <v>Comfortable</v>
      </c>
      <c r="U328" s="15" t="str">
        <f t="shared" si="54"/>
        <v>Mist/Cloudy</v>
      </c>
      <c r="V328" s="15" t="str">
        <f t="shared" si="55"/>
        <v>Off Peak</v>
      </c>
      <c r="W328" s="15" t="str">
        <f t="shared" si="56"/>
        <v>Jan</v>
      </c>
      <c r="X328" s="15" t="str">
        <f t="shared" si="57"/>
        <v>2011-Jan</v>
      </c>
      <c r="Y328" s="15" t="str">
        <f t="shared" si="58"/>
        <v>Low Demand</v>
      </c>
      <c r="Z328" t="str">
        <f t="shared" si="59"/>
        <v>Saturday</v>
      </c>
    </row>
    <row r="329" spans="1:26" x14ac:dyDescent="0.35">
      <c r="A329" s="8">
        <v>328</v>
      </c>
      <c r="B329" s="9">
        <v>40558</v>
      </c>
      <c r="C329" s="8">
        <v>1</v>
      </c>
      <c r="D329" s="8">
        <v>0</v>
      </c>
      <c r="E329" s="8">
        <v>1</v>
      </c>
      <c r="F329" s="8">
        <v>3</v>
      </c>
      <c r="G329" s="8" t="b">
        <v>0</v>
      </c>
      <c r="H329" s="8">
        <v>6</v>
      </c>
      <c r="I329" s="8">
        <v>2</v>
      </c>
      <c r="J329" s="13">
        <v>0.16</v>
      </c>
      <c r="K329" s="8">
        <v>0.2273</v>
      </c>
      <c r="L329" s="8">
        <v>0.59</v>
      </c>
      <c r="M329" s="8">
        <v>0</v>
      </c>
      <c r="N329" s="8">
        <v>1</v>
      </c>
      <c r="O329" s="8">
        <v>7</v>
      </c>
      <c r="P329" s="8">
        <v>8</v>
      </c>
      <c r="Q329" s="15" t="str">
        <f t="shared" si="50"/>
        <v>Weekend</v>
      </c>
      <c r="R329" s="15" t="str">
        <f t="shared" si="51"/>
        <v>Late Night</v>
      </c>
      <c r="S329" s="15" t="str">
        <f t="shared" si="52"/>
        <v>Mild</v>
      </c>
      <c r="T329" s="15" t="str">
        <f t="shared" si="53"/>
        <v>Comfortable</v>
      </c>
      <c r="U329" s="15" t="str">
        <f t="shared" si="54"/>
        <v>Mist/Cloudy</v>
      </c>
      <c r="V329" s="15" t="str">
        <f t="shared" si="55"/>
        <v>Off Peak</v>
      </c>
      <c r="W329" s="15" t="str">
        <f t="shared" si="56"/>
        <v>Jan</v>
      </c>
      <c r="X329" s="15" t="str">
        <f t="shared" si="57"/>
        <v>2011-Jan</v>
      </c>
      <c r="Y329" s="15" t="str">
        <f t="shared" si="58"/>
        <v>Low Demand</v>
      </c>
      <c r="Z329" t="str">
        <f t="shared" si="59"/>
        <v>Saturday</v>
      </c>
    </row>
    <row r="330" spans="1:26" x14ac:dyDescent="0.35">
      <c r="A330" s="6">
        <v>329</v>
      </c>
      <c r="B330" s="7">
        <v>40558</v>
      </c>
      <c r="C330" s="6">
        <v>1</v>
      </c>
      <c r="D330" s="6">
        <v>0</v>
      </c>
      <c r="E330" s="6">
        <v>1</v>
      </c>
      <c r="F330" s="6">
        <v>4</v>
      </c>
      <c r="G330" s="6" t="b">
        <v>0</v>
      </c>
      <c r="H330" s="6">
        <v>6</v>
      </c>
      <c r="I330" s="6">
        <v>2</v>
      </c>
      <c r="J330" s="12">
        <v>0.16</v>
      </c>
      <c r="K330" s="6">
        <v>0.2273</v>
      </c>
      <c r="L330" s="6">
        <v>0.59</v>
      </c>
      <c r="M330" s="6">
        <v>0</v>
      </c>
      <c r="N330" s="6">
        <v>0</v>
      </c>
      <c r="O330" s="6">
        <v>5</v>
      </c>
      <c r="P330" s="6">
        <v>5</v>
      </c>
      <c r="Q330" s="15" t="str">
        <f t="shared" si="50"/>
        <v>Weekend</v>
      </c>
      <c r="R330" s="15" t="str">
        <f t="shared" si="51"/>
        <v>Late Night</v>
      </c>
      <c r="S330" s="15" t="str">
        <f t="shared" si="52"/>
        <v>Mild</v>
      </c>
      <c r="T330" s="15" t="str">
        <f t="shared" si="53"/>
        <v>Comfortable</v>
      </c>
      <c r="U330" s="15" t="str">
        <f t="shared" si="54"/>
        <v>Mist/Cloudy</v>
      </c>
      <c r="V330" s="15" t="str">
        <f t="shared" si="55"/>
        <v>Off Peak</v>
      </c>
      <c r="W330" s="15" t="str">
        <f t="shared" si="56"/>
        <v>Jan</v>
      </c>
      <c r="X330" s="15" t="str">
        <f t="shared" si="57"/>
        <v>2011-Jan</v>
      </c>
      <c r="Y330" s="15" t="str">
        <f t="shared" si="58"/>
        <v>Low Demand</v>
      </c>
      <c r="Z330" t="str">
        <f t="shared" si="59"/>
        <v>Saturday</v>
      </c>
    </row>
    <row r="331" spans="1:26" x14ac:dyDescent="0.35">
      <c r="A331" s="8">
        <v>330</v>
      </c>
      <c r="B331" s="9">
        <v>40558</v>
      </c>
      <c r="C331" s="8">
        <v>1</v>
      </c>
      <c r="D331" s="8">
        <v>0</v>
      </c>
      <c r="E331" s="8">
        <v>1</v>
      </c>
      <c r="F331" s="8">
        <v>5</v>
      </c>
      <c r="G331" s="8" t="b">
        <v>0</v>
      </c>
      <c r="H331" s="8">
        <v>6</v>
      </c>
      <c r="I331" s="8">
        <v>1</v>
      </c>
      <c r="J331" s="13">
        <v>0.16</v>
      </c>
      <c r="K331" s="8">
        <v>0.2273</v>
      </c>
      <c r="L331" s="8">
        <v>0.59</v>
      </c>
      <c r="M331" s="8">
        <v>0</v>
      </c>
      <c r="N331" s="8">
        <v>0</v>
      </c>
      <c r="O331" s="8">
        <v>1</v>
      </c>
      <c r="P331" s="8">
        <v>1</v>
      </c>
      <c r="Q331" s="15" t="str">
        <f t="shared" si="50"/>
        <v>Weekend</v>
      </c>
      <c r="R331" s="15" t="str">
        <f t="shared" si="51"/>
        <v>Late Night</v>
      </c>
      <c r="S331" s="15" t="str">
        <f t="shared" si="52"/>
        <v>Mild</v>
      </c>
      <c r="T331" s="15" t="str">
        <f t="shared" si="53"/>
        <v>Comfortable</v>
      </c>
      <c r="U331" s="15" t="str">
        <f t="shared" si="54"/>
        <v>Clear</v>
      </c>
      <c r="V331" s="15" t="str">
        <f t="shared" si="55"/>
        <v>Off Peak</v>
      </c>
      <c r="W331" s="15" t="str">
        <f t="shared" si="56"/>
        <v>Jan</v>
      </c>
      <c r="X331" s="15" t="str">
        <f t="shared" si="57"/>
        <v>2011-Jan</v>
      </c>
      <c r="Y331" s="15" t="str">
        <f t="shared" si="58"/>
        <v>Low Demand</v>
      </c>
      <c r="Z331" t="str">
        <f t="shared" si="59"/>
        <v>Saturday</v>
      </c>
    </row>
    <row r="332" spans="1:26" x14ac:dyDescent="0.35">
      <c r="A332" s="6">
        <v>331</v>
      </c>
      <c r="B332" s="7">
        <v>40558</v>
      </c>
      <c r="C332" s="6">
        <v>1</v>
      </c>
      <c r="D332" s="6">
        <v>0</v>
      </c>
      <c r="E332" s="6">
        <v>1</v>
      </c>
      <c r="F332" s="6">
        <v>6</v>
      </c>
      <c r="G332" s="6" t="b">
        <v>0</v>
      </c>
      <c r="H332" s="6">
        <v>6</v>
      </c>
      <c r="I332" s="6">
        <v>1</v>
      </c>
      <c r="J332" s="12">
        <v>0.14000000000000001</v>
      </c>
      <c r="K332" s="6">
        <v>0.16669999999999999</v>
      </c>
      <c r="L332" s="6">
        <v>0.63</v>
      </c>
      <c r="M332" s="6">
        <v>0.1045</v>
      </c>
      <c r="N332" s="6">
        <v>1</v>
      </c>
      <c r="O332" s="6">
        <v>2</v>
      </c>
      <c r="P332" s="6">
        <v>3</v>
      </c>
      <c r="Q332" s="15" t="str">
        <f t="shared" si="50"/>
        <v>Weekend</v>
      </c>
      <c r="R332" s="15" t="str">
        <f t="shared" si="51"/>
        <v>Morning</v>
      </c>
      <c r="S332" s="15" t="str">
        <f t="shared" si="52"/>
        <v>Mild</v>
      </c>
      <c r="T332" s="15" t="str">
        <f t="shared" si="53"/>
        <v>Comfortable</v>
      </c>
      <c r="U332" s="15" t="str">
        <f t="shared" si="54"/>
        <v>Clear</v>
      </c>
      <c r="V332" s="15" t="str">
        <f t="shared" si="55"/>
        <v>Off Peak</v>
      </c>
      <c r="W332" s="15" t="str">
        <f t="shared" si="56"/>
        <v>Jan</v>
      </c>
      <c r="X332" s="15" t="str">
        <f t="shared" si="57"/>
        <v>2011-Jan</v>
      </c>
      <c r="Y332" s="15" t="str">
        <f t="shared" si="58"/>
        <v>Low Demand</v>
      </c>
      <c r="Z332" t="str">
        <f t="shared" si="59"/>
        <v>Saturday</v>
      </c>
    </row>
    <row r="333" spans="1:26" x14ac:dyDescent="0.35">
      <c r="A333" s="8">
        <v>332</v>
      </c>
      <c r="B333" s="9">
        <v>40558</v>
      </c>
      <c r="C333" s="8">
        <v>1</v>
      </c>
      <c r="D333" s="8">
        <v>0</v>
      </c>
      <c r="E333" s="8">
        <v>1</v>
      </c>
      <c r="F333" s="8">
        <v>7</v>
      </c>
      <c r="G333" s="8" t="b">
        <v>0</v>
      </c>
      <c r="H333" s="8">
        <v>6</v>
      </c>
      <c r="I333" s="8">
        <v>1</v>
      </c>
      <c r="J333" s="13">
        <v>0.14000000000000001</v>
      </c>
      <c r="K333" s="8">
        <v>0.21210000000000001</v>
      </c>
      <c r="L333" s="8">
        <v>0.63</v>
      </c>
      <c r="M333" s="8">
        <v>0</v>
      </c>
      <c r="N333" s="8">
        <v>1</v>
      </c>
      <c r="O333" s="8">
        <v>9</v>
      </c>
      <c r="P333" s="8">
        <v>10</v>
      </c>
      <c r="Q333" s="15" t="str">
        <f t="shared" si="50"/>
        <v>Weekend</v>
      </c>
      <c r="R333" s="15" t="str">
        <f t="shared" si="51"/>
        <v>Morning</v>
      </c>
      <c r="S333" s="15" t="str">
        <f t="shared" si="52"/>
        <v>Mild</v>
      </c>
      <c r="T333" s="15" t="str">
        <f t="shared" si="53"/>
        <v>Comfortable</v>
      </c>
      <c r="U333" s="15" t="str">
        <f t="shared" si="54"/>
        <v>Clear</v>
      </c>
      <c r="V333" s="15" t="str">
        <f t="shared" si="55"/>
        <v>AM Peak</v>
      </c>
      <c r="W333" s="15" t="str">
        <f t="shared" si="56"/>
        <v>Jan</v>
      </c>
      <c r="X333" s="15" t="str">
        <f t="shared" si="57"/>
        <v>2011-Jan</v>
      </c>
      <c r="Y333" s="15" t="str">
        <f t="shared" si="58"/>
        <v>Low Demand</v>
      </c>
      <c r="Z333" t="str">
        <f t="shared" si="59"/>
        <v>Saturday</v>
      </c>
    </row>
    <row r="334" spans="1:26" x14ac:dyDescent="0.35">
      <c r="A334" s="6">
        <v>333</v>
      </c>
      <c r="B334" s="7">
        <v>40558</v>
      </c>
      <c r="C334" s="6">
        <v>1</v>
      </c>
      <c r="D334" s="6">
        <v>0</v>
      </c>
      <c r="E334" s="6">
        <v>1</v>
      </c>
      <c r="F334" s="6">
        <v>8</v>
      </c>
      <c r="G334" s="6" t="b">
        <v>0</v>
      </c>
      <c r="H334" s="6">
        <v>6</v>
      </c>
      <c r="I334" s="6">
        <v>1</v>
      </c>
      <c r="J334" s="12">
        <v>0.14000000000000001</v>
      </c>
      <c r="K334" s="6">
        <v>0.1515</v>
      </c>
      <c r="L334" s="6">
        <v>0.63</v>
      </c>
      <c r="M334" s="6">
        <v>0.1343</v>
      </c>
      <c r="N334" s="6">
        <v>1</v>
      </c>
      <c r="O334" s="6">
        <v>22</v>
      </c>
      <c r="P334" s="6">
        <v>23</v>
      </c>
      <c r="Q334" s="15" t="str">
        <f t="shared" si="50"/>
        <v>Weekend</v>
      </c>
      <c r="R334" s="15" t="str">
        <f t="shared" si="51"/>
        <v>Morning</v>
      </c>
      <c r="S334" s="15" t="str">
        <f t="shared" si="52"/>
        <v>Mild</v>
      </c>
      <c r="T334" s="15" t="str">
        <f t="shared" si="53"/>
        <v>Comfortable</v>
      </c>
      <c r="U334" s="15" t="str">
        <f t="shared" si="54"/>
        <v>Clear</v>
      </c>
      <c r="V334" s="15" t="str">
        <f t="shared" si="55"/>
        <v>AM Peak</v>
      </c>
      <c r="W334" s="15" t="str">
        <f t="shared" si="56"/>
        <v>Jan</v>
      </c>
      <c r="X334" s="15" t="str">
        <f t="shared" si="57"/>
        <v>2011-Jan</v>
      </c>
      <c r="Y334" s="15" t="str">
        <f t="shared" si="58"/>
        <v>Low Demand</v>
      </c>
      <c r="Z334" t="str">
        <f t="shared" si="59"/>
        <v>Saturday</v>
      </c>
    </row>
    <row r="335" spans="1:26" x14ac:dyDescent="0.35">
      <c r="A335" s="8">
        <v>334</v>
      </c>
      <c r="B335" s="9">
        <v>40558</v>
      </c>
      <c r="C335" s="8">
        <v>1</v>
      </c>
      <c r="D335" s="8">
        <v>0</v>
      </c>
      <c r="E335" s="8">
        <v>1</v>
      </c>
      <c r="F335" s="8">
        <v>9</v>
      </c>
      <c r="G335" s="8" t="b">
        <v>0</v>
      </c>
      <c r="H335" s="8">
        <v>6</v>
      </c>
      <c r="I335" s="8">
        <v>1</v>
      </c>
      <c r="J335" s="13">
        <v>0.16</v>
      </c>
      <c r="K335" s="8">
        <v>0.18179999999999999</v>
      </c>
      <c r="L335" s="8">
        <v>0.64</v>
      </c>
      <c r="M335" s="8">
        <v>0.1343</v>
      </c>
      <c r="N335" s="8">
        <v>2</v>
      </c>
      <c r="O335" s="8">
        <v>31</v>
      </c>
      <c r="P335" s="8">
        <v>33</v>
      </c>
      <c r="Q335" s="15" t="str">
        <f t="shared" si="50"/>
        <v>Weekend</v>
      </c>
      <c r="R335" s="15" t="str">
        <f t="shared" si="51"/>
        <v>Morning</v>
      </c>
      <c r="S335" s="15" t="str">
        <f t="shared" si="52"/>
        <v>Mild</v>
      </c>
      <c r="T335" s="15" t="str">
        <f t="shared" si="53"/>
        <v>Comfortable</v>
      </c>
      <c r="U335" s="15" t="str">
        <f t="shared" si="54"/>
        <v>Clear</v>
      </c>
      <c r="V335" s="15" t="str">
        <f t="shared" si="55"/>
        <v>AM Peak</v>
      </c>
      <c r="W335" s="15" t="str">
        <f t="shared" si="56"/>
        <v>Jan</v>
      </c>
      <c r="X335" s="15" t="str">
        <f t="shared" si="57"/>
        <v>2011-Jan</v>
      </c>
      <c r="Y335" s="15" t="str">
        <f t="shared" si="58"/>
        <v>Low Demand</v>
      </c>
      <c r="Z335" t="str">
        <f t="shared" si="59"/>
        <v>Saturday</v>
      </c>
    </row>
    <row r="336" spans="1:26" x14ac:dyDescent="0.35">
      <c r="A336" s="6">
        <v>335</v>
      </c>
      <c r="B336" s="7">
        <v>40558</v>
      </c>
      <c r="C336" s="6">
        <v>1</v>
      </c>
      <c r="D336" s="6">
        <v>0</v>
      </c>
      <c r="E336" s="6">
        <v>1</v>
      </c>
      <c r="F336" s="6">
        <v>10</v>
      </c>
      <c r="G336" s="6" t="b">
        <v>0</v>
      </c>
      <c r="H336" s="6">
        <v>6</v>
      </c>
      <c r="I336" s="6">
        <v>1</v>
      </c>
      <c r="J336" s="12">
        <v>0.18</v>
      </c>
      <c r="K336" s="6">
        <v>0.19700000000000001</v>
      </c>
      <c r="L336" s="6">
        <v>0.59</v>
      </c>
      <c r="M336" s="6">
        <v>0.16420000000000001</v>
      </c>
      <c r="N336" s="6">
        <v>2</v>
      </c>
      <c r="O336" s="6">
        <v>57</v>
      </c>
      <c r="P336" s="6">
        <v>59</v>
      </c>
      <c r="Q336" s="15" t="str">
        <f t="shared" si="50"/>
        <v>Weekend</v>
      </c>
      <c r="R336" s="15" t="str">
        <f t="shared" si="51"/>
        <v>Morning</v>
      </c>
      <c r="S336" s="15" t="str">
        <f t="shared" si="52"/>
        <v>Mild</v>
      </c>
      <c r="T336" s="15" t="str">
        <f t="shared" si="53"/>
        <v>Comfortable</v>
      </c>
      <c r="U336" s="15" t="str">
        <f t="shared" si="54"/>
        <v>Clear</v>
      </c>
      <c r="V336" s="15" t="str">
        <f t="shared" si="55"/>
        <v>Off Peak</v>
      </c>
      <c r="W336" s="15" t="str">
        <f t="shared" si="56"/>
        <v>Jan</v>
      </c>
      <c r="X336" s="15" t="str">
        <f t="shared" si="57"/>
        <v>2011-Jan</v>
      </c>
      <c r="Y336" s="15" t="str">
        <f t="shared" si="58"/>
        <v>High Demand</v>
      </c>
      <c r="Z336" t="str">
        <f t="shared" si="59"/>
        <v>Saturday</v>
      </c>
    </row>
    <row r="337" spans="1:26" x14ac:dyDescent="0.35">
      <c r="A337" s="8">
        <v>336</v>
      </c>
      <c r="B337" s="9">
        <v>40558</v>
      </c>
      <c r="C337" s="8">
        <v>1</v>
      </c>
      <c r="D337" s="8">
        <v>0</v>
      </c>
      <c r="E337" s="8">
        <v>1</v>
      </c>
      <c r="F337" s="8">
        <v>11</v>
      </c>
      <c r="G337" s="8" t="b">
        <v>0</v>
      </c>
      <c r="H337" s="8">
        <v>6</v>
      </c>
      <c r="I337" s="8">
        <v>1</v>
      </c>
      <c r="J337" s="13">
        <v>0.2</v>
      </c>
      <c r="K337" s="8">
        <v>0.19700000000000001</v>
      </c>
      <c r="L337" s="8">
        <v>0.55000000000000004</v>
      </c>
      <c r="M337" s="8">
        <v>0.22389999999999999</v>
      </c>
      <c r="N337" s="8">
        <v>18</v>
      </c>
      <c r="O337" s="8">
        <v>54</v>
      </c>
      <c r="P337" s="8">
        <v>72</v>
      </c>
      <c r="Q337" s="15" t="str">
        <f t="shared" si="50"/>
        <v>Weekend</v>
      </c>
      <c r="R337" s="15" t="str">
        <f t="shared" si="51"/>
        <v>Morning</v>
      </c>
      <c r="S337" s="15" t="str">
        <f t="shared" si="52"/>
        <v>Mild</v>
      </c>
      <c r="T337" s="15" t="str">
        <f t="shared" si="53"/>
        <v>Comfortable</v>
      </c>
      <c r="U337" s="15" t="str">
        <f t="shared" si="54"/>
        <v>Clear</v>
      </c>
      <c r="V337" s="15" t="str">
        <f t="shared" si="55"/>
        <v>Off Peak</v>
      </c>
      <c r="W337" s="15" t="str">
        <f t="shared" si="56"/>
        <v>Jan</v>
      </c>
      <c r="X337" s="15" t="str">
        <f t="shared" si="57"/>
        <v>2011-Jan</v>
      </c>
      <c r="Y337" s="15" t="str">
        <f t="shared" si="58"/>
        <v>High Demand</v>
      </c>
      <c r="Z337" t="str">
        <f t="shared" si="59"/>
        <v>Saturday</v>
      </c>
    </row>
    <row r="338" spans="1:26" x14ac:dyDescent="0.35">
      <c r="A338" s="6">
        <v>337</v>
      </c>
      <c r="B338" s="7">
        <v>40558</v>
      </c>
      <c r="C338" s="6">
        <v>1</v>
      </c>
      <c r="D338" s="6">
        <v>0</v>
      </c>
      <c r="E338" s="6">
        <v>1</v>
      </c>
      <c r="F338" s="6">
        <v>12</v>
      </c>
      <c r="G338" s="6" t="b">
        <v>0</v>
      </c>
      <c r="H338" s="6">
        <v>6</v>
      </c>
      <c r="I338" s="6">
        <v>1</v>
      </c>
      <c r="J338" s="12">
        <v>0.24</v>
      </c>
      <c r="K338" s="6">
        <v>0.2273</v>
      </c>
      <c r="L338" s="6">
        <v>0.48</v>
      </c>
      <c r="M338" s="6">
        <v>0.22389999999999999</v>
      </c>
      <c r="N338" s="6">
        <v>15</v>
      </c>
      <c r="O338" s="6">
        <v>74</v>
      </c>
      <c r="P338" s="6">
        <v>89</v>
      </c>
      <c r="Q338" s="15" t="str">
        <f t="shared" si="50"/>
        <v>Weekend</v>
      </c>
      <c r="R338" s="15" t="str">
        <f t="shared" si="51"/>
        <v>Afternoon</v>
      </c>
      <c r="S338" s="15" t="str">
        <f t="shared" si="52"/>
        <v>Hot</v>
      </c>
      <c r="T338" s="15" t="str">
        <f t="shared" si="53"/>
        <v>Comfortable</v>
      </c>
      <c r="U338" s="15" t="str">
        <f t="shared" si="54"/>
        <v>Clear</v>
      </c>
      <c r="V338" s="15" t="str">
        <f t="shared" si="55"/>
        <v>Off Peak</v>
      </c>
      <c r="W338" s="15" t="str">
        <f t="shared" si="56"/>
        <v>Jan</v>
      </c>
      <c r="X338" s="15" t="str">
        <f t="shared" si="57"/>
        <v>2011-Jan</v>
      </c>
      <c r="Y338" s="15" t="str">
        <f t="shared" si="58"/>
        <v>High Demand</v>
      </c>
      <c r="Z338" t="str">
        <f t="shared" si="59"/>
        <v>Saturday</v>
      </c>
    </row>
    <row r="339" spans="1:26" x14ac:dyDescent="0.35">
      <c r="A339" s="8">
        <v>338</v>
      </c>
      <c r="B339" s="9">
        <v>40558</v>
      </c>
      <c r="C339" s="8">
        <v>1</v>
      </c>
      <c r="D339" s="8">
        <v>0</v>
      </c>
      <c r="E339" s="8">
        <v>1</v>
      </c>
      <c r="F339" s="8">
        <v>13</v>
      </c>
      <c r="G339" s="8" t="b">
        <v>0</v>
      </c>
      <c r="H339" s="8">
        <v>6</v>
      </c>
      <c r="I339" s="8">
        <v>1</v>
      </c>
      <c r="J339" s="13">
        <v>0.28000000000000003</v>
      </c>
      <c r="K339" s="8">
        <v>0.2576</v>
      </c>
      <c r="L339" s="8">
        <v>0.38</v>
      </c>
      <c r="M339" s="8">
        <v>0.29849999999999999</v>
      </c>
      <c r="N339" s="8">
        <v>21</v>
      </c>
      <c r="O339" s="8">
        <v>80</v>
      </c>
      <c r="P339" s="8">
        <v>101</v>
      </c>
      <c r="Q339" s="15" t="str">
        <f t="shared" si="50"/>
        <v>Weekend</v>
      </c>
      <c r="R339" s="15" t="str">
        <f t="shared" si="51"/>
        <v>Afternoon</v>
      </c>
      <c r="S339" s="15" t="str">
        <f t="shared" si="52"/>
        <v>Hot</v>
      </c>
      <c r="T339" s="15" t="str">
        <f t="shared" si="53"/>
        <v>Comfortable</v>
      </c>
      <c r="U339" s="15" t="str">
        <f t="shared" si="54"/>
        <v>Clear</v>
      </c>
      <c r="V339" s="15" t="str">
        <f t="shared" si="55"/>
        <v>Off Peak</v>
      </c>
      <c r="W339" s="15" t="str">
        <f t="shared" si="56"/>
        <v>Jan</v>
      </c>
      <c r="X339" s="15" t="str">
        <f t="shared" si="57"/>
        <v>2011-Jan</v>
      </c>
      <c r="Y339" s="15" t="str">
        <f t="shared" si="58"/>
        <v>High Demand</v>
      </c>
      <c r="Z339" t="str">
        <f t="shared" si="59"/>
        <v>Saturday</v>
      </c>
    </row>
    <row r="340" spans="1:26" x14ac:dyDescent="0.35">
      <c r="A340" s="6">
        <v>339</v>
      </c>
      <c r="B340" s="7">
        <v>40558</v>
      </c>
      <c r="C340" s="6">
        <v>1</v>
      </c>
      <c r="D340" s="6">
        <v>0</v>
      </c>
      <c r="E340" s="6">
        <v>1</v>
      </c>
      <c r="F340" s="6">
        <v>14</v>
      </c>
      <c r="G340" s="6" t="b">
        <v>0</v>
      </c>
      <c r="H340" s="6">
        <v>6</v>
      </c>
      <c r="I340" s="6">
        <v>1</v>
      </c>
      <c r="J340" s="12">
        <v>0.3</v>
      </c>
      <c r="K340" s="6">
        <v>0.28789999999999999</v>
      </c>
      <c r="L340" s="6">
        <v>0.39</v>
      </c>
      <c r="M340" s="6">
        <v>0.28360000000000002</v>
      </c>
      <c r="N340" s="6">
        <v>26</v>
      </c>
      <c r="O340" s="6">
        <v>92</v>
      </c>
      <c r="P340" s="6">
        <v>118</v>
      </c>
      <c r="Q340" s="15" t="str">
        <f t="shared" si="50"/>
        <v>Weekend</v>
      </c>
      <c r="R340" s="15" t="str">
        <f t="shared" si="51"/>
        <v>Afternoon</v>
      </c>
      <c r="S340" s="15" t="str">
        <f t="shared" si="52"/>
        <v>Hot</v>
      </c>
      <c r="T340" s="15" t="str">
        <f t="shared" si="53"/>
        <v>Comfortable</v>
      </c>
      <c r="U340" s="15" t="str">
        <f t="shared" si="54"/>
        <v>Clear</v>
      </c>
      <c r="V340" s="15" t="str">
        <f t="shared" si="55"/>
        <v>Off Peak</v>
      </c>
      <c r="W340" s="15" t="str">
        <f t="shared" si="56"/>
        <v>Jan</v>
      </c>
      <c r="X340" s="15" t="str">
        <f t="shared" si="57"/>
        <v>2011-Jan</v>
      </c>
      <c r="Y340" s="15" t="str">
        <f t="shared" si="58"/>
        <v>High Demand</v>
      </c>
      <c r="Z340" t="str">
        <f t="shared" si="59"/>
        <v>Saturday</v>
      </c>
    </row>
    <row r="341" spans="1:26" x14ac:dyDescent="0.35">
      <c r="A341" s="8">
        <v>340</v>
      </c>
      <c r="B341" s="9">
        <v>40558</v>
      </c>
      <c r="C341" s="8">
        <v>1</v>
      </c>
      <c r="D341" s="8">
        <v>0</v>
      </c>
      <c r="E341" s="8">
        <v>1</v>
      </c>
      <c r="F341" s="8">
        <v>15</v>
      </c>
      <c r="G341" s="8" t="b">
        <v>0</v>
      </c>
      <c r="H341" s="8">
        <v>6</v>
      </c>
      <c r="I341" s="8">
        <v>2</v>
      </c>
      <c r="J341" s="13">
        <v>0.32</v>
      </c>
      <c r="K341" s="8">
        <v>0.31819999999999998</v>
      </c>
      <c r="L341" s="8">
        <v>0.36</v>
      </c>
      <c r="M341" s="8">
        <v>0.19400000000000001</v>
      </c>
      <c r="N341" s="8">
        <v>21</v>
      </c>
      <c r="O341" s="8">
        <v>108</v>
      </c>
      <c r="P341" s="8">
        <v>129</v>
      </c>
      <c r="Q341" s="15" t="str">
        <f t="shared" si="50"/>
        <v>Weekend</v>
      </c>
      <c r="R341" s="15" t="str">
        <f t="shared" si="51"/>
        <v>Afternoon</v>
      </c>
      <c r="S341" s="15" t="str">
        <f t="shared" si="52"/>
        <v>Hot</v>
      </c>
      <c r="T341" s="15" t="str">
        <f t="shared" si="53"/>
        <v>Comfortable</v>
      </c>
      <c r="U341" s="15" t="str">
        <f t="shared" si="54"/>
        <v>Mist/Cloudy</v>
      </c>
      <c r="V341" s="15" t="str">
        <f t="shared" si="55"/>
        <v>Off Peak</v>
      </c>
      <c r="W341" s="15" t="str">
        <f t="shared" si="56"/>
        <v>Jan</v>
      </c>
      <c r="X341" s="15" t="str">
        <f t="shared" si="57"/>
        <v>2011-Jan</v>
      </c>
      <c r="Y341" s="15" t="str">
        <f t="shared" si="58"/>
        <v>High Demand</v>
      </c>
      <c r="Z341" t="str">
        <f t="shared" si="59"/>
        <v>Saturday</v>
      </c>
    </row>
    <row r="342" spans="1:26" x14ac:dyDescent="0.35">
      <c r="A342" s="6">
        <v>341</v>
      </c>
      <c r="B342" s="7">
        <v>40558</v>
      </c>
      <c r="C342" s="6">
        <v>1</v>
      </c>
      <c r="D342" s="6">
        <v>0</v>
      </c>
      <c r="E342" s="6">
        <v>1</v>
      </c>
      <c r="F342" s="6">
        <v>16</v>
      </c>
      <c r="G342" s="6" t="b">
        <v>0</v>
      </c>
      <c r="H342" s="6">
        <v>6</v>
      </c>
      <c r="I342" s="6">
        <v>2</v>
      </c>
      <c r="J342" s="12">
        <v>0.34</v>
      </c>
      <c r="K342" s="6">
        <v>0.33329999999999999</v>
      </c>
      <c r="L342" s="6">
        <v>0.34</v>
      </c>
      <c r="M342" s="6">
        <v>0.19400000000000001</v>
      </c>
      <c r="N342" s="6">
        <v>33</v>
      </c>
      <c r="O342" s="6">
        <v>95</v>
      </c>
      <c r="P342" s="6">
        <v>128</v>
      </c>
      <c r="Q342" s="15" t="str">
        <f t="shared" si="50"/>
        <v>Weekend</v>
      </c>
      <c r="R342" s="15" t="str">
        <f t="shared" si="51"/>
        <v>Afternoon</v>
      </c>
      <c r="S342" s="15" t="str">
        <f t="shared" si="52"/>
        <v>Hot</v>
      </c>
      <c r="T342" s="15" t="str">
        <f t="shared" si="53"/>
        <v>Dry</v>
      </c>
      <c r="U342" s="15" t="str">
        <f t="shared" si="54"/>
        <v>Mist/Cloudy</v>
      </c>
      <c r="V342" s="15" t="str">
        <f t="shared" si="55"/>
        <v>Off Peak</v>
      </c>
      <c r="W342" s="15" t="str">
        <f t="shared" si="56"/>
        <v>Jan</v>
      </c>
      <c r="X342" s="15" t="str">
        <f t="shared" si="57"/>
        <v>2011-Jan</v>
      </c>
      <c r="Y342" s="15" t="str">
        <f t="shared" si="58"/>
        <v>High Demand</v>
      </c>
      <c r="Z342" t="str">
        <f t="shared" si="59"/>
        <v>Saturday</v>
      </c>
    </row>
    <row r="343" spans="1:26" x14ac:dyDescent="0.35">
      <c r="A343" s="8">
        <v>342</v>
      </c>
      <c r="B343" s="9">
        <v>40558</v>
      </c>
      <c r="C343" s="8">
        <v>1</v>
      </c>
      <c r="D343" s="8">
        <v>0</v>
      </c>
      <c r="E343" s="8">
        <v>1</v>
      </c>
      <c r="F343" s="8">
        <v>17</v>
      </c>
      <c r="G343" s="8" t="b">
        <v>0</v>
      </c>
      <c r="H343" s="8">
        <v>6</v>
      </c>
      <c r="I343" s="8">
        <v>2</v>
      </c>
      <c r="J343" s="13">
        <v>0.32</v>
      </c>
      <c r="K343" s="8">
        <v>0.30299999999999999</v>
      </c>
      <c r="L343" s="8">
        <v>0.36</v>
      </c>
      <c r="M343" s="8">
        <v>0.28360000000000002</v>
      </c>
      <c r="N343" s="8">
        <v>29</v>
      </c>
      <c r="O343" s="8">
        <v>54</v>
      </c>
      <c r="P343" s="8">
        <v>83</v>
      </c>
      <c r="Q343" s="15" t="str">
        <f t="shared" si="50"/>
        <v>Weekend</v>
      </c>
      <c r="R343" s="15" t="str">
        <f t="shared" si="51"/>
        <v>Night</v>
      </c>
      <c r="S343" s="15" t="str">
        <f t="shared" si="52"/>
        <v>Hot</v>
      </c>
      <c r="T343" s="15" t="str">
        <f t="shared" si="53"/>
        <v>Comfortable</v>
      </c>
      <c r="U343" s="15" t="str">
        <f t="shared" si="54"/>
        <v>Mist/Cloudy</v>
      </c>
      <c r="V343" s="15" t="str">
        <f t="shared" si="55"/>
        <v>PM Peak</v>
      </c>
      <c r="W343" s="15" t="str">
        <f t="shared" si="56"/>
        <v>Jan</v>
      </c>
      <c r="X343" s="15" t="str">
        <f t="shared" si="57"/>
        <v>2011-Jan</v>
      </c>
      <c r="Y343" s="15" t="str">
        <f t="shared" si="58"/>
        <v>High Demand</v>
      </c>
      <c r="Z343" t="str">
        <f t="shared" si="59"/>
        <v>Saturday</v>
      </c>
    </row>
    <row r="344" spans="1:26" x14ac:dyDescent="0.35">
      <c r="A344" s="6">
        <v>343</v>
      </c>
      <c r="B344" s="7">
        <v>40558</v>
      </c>
      <c r="C344" s="6">
        <v>1</v>
      </c>
      <c r="D344" s="6">
        <v>0</v>
      </c>
      <c r="E344" s="6">
        <v>1</v>
      </c>
      <c r="F344" s="6">
        <v>18</v>
      </c>
      <c r="G344" s="6" t="b">
        <v>0</v>
      </c>
      <c r="H344" s="6">
        <v>6</v>
      </c>
      <c r="I344" s="6">
        <v>2</v>
      </c>
      <c r="J344" s="12">
        <v>0.3</v>
      </c>
      <c r="K344" s="6">
        <v>0.28789999999999999</v>
      </c>
      <c r="L344" s="6">
        <v>0.45</v>
      </c>
      <c r="M344" s="6">
        <v>0.25369999999999998</v>
      </c>
      <c r="N344" s="6">
        <v>15</v>
      </c>
      <c r="O344" s="6">
        <v>69</v>
      </c>
      <c r="P344" s="6">
        <v>84</v>
      </c>
      <c r="Q344" s="15" t="str">
        <f t="shared" si="50"/>
        <v>Weekend</v>
      </c>
      <c r="R344" s="15" t="str">
        <f t="shared" si="51"/>
        <v>Night</v>
      </c>
      <c r="S344" s="15" t="str">
        <f t="shared" si="52"/>
        <v>Hot</v>
      </c>
      <c r="T344" s="15" t="str">
        <f t="shared" si="53"/>
        <v>Comfortable</v>
      </c>
      <c r="U344" s="15" t="str">
        <f t="shared" si="54"/>
        <v>Mist/Cloudy</v>
      </c>
      <c r="V344" s="15" t="str">
        <f t="shared" si="55"/>
        <v>PM Peak</v>
      </c>
      <c r="W344" s="15" t="str">
        <f t="shared" si="56"/>
        <v>Jan</v>
      </c>
      <c r="X344" s="15" t="str">
        <f t="shared" si="57"/>
        <v>2011-Jan</v>
      </c>
      <c r="Y344" s="15" t="str">
        <f t="shared" si="58"/>
        <v>High Demand</v>
      </c>
      <c r="Z344" t="str">
        <f t="shared" si="59"/>
        <v>Saturday</v>
      </c>
    </row>
    <row r="345" spans="1:26" x14ac:dyDescent="0.35">
      <c r="A345" s="8">
        <v>344</v>
      </c>
      <c r="B345" s="9">
        <v>40558</v>
      </c>
      <c r="C345" s="8">
        <v>1</v>
      </c>
      <c r="D345" s="8">
        <v>0</v>
      </c>
      <c r="E345" s="8">
        <v>1</v>
      </c>
      <c r="F345" s="8">
        <v>19</v>
      </c>
      <c r="G345" s="8" t="b">
        <v>0</v>
      </c>
      <c r="H345" s="8">
        <v>6</v>
      </c>
      <c r="I345" s="8">
        <v>2</v>
      </c>
      <c r="J345" s="13">
        <v>0.32</v>
      </c>
      <c r="K345" s="8">
        <v>0.30299999999999999</v>
      </c>
      <c r="L345" s="8">
        <v>0.39</v>
      </c>
      <c r="M345" s="8">
        <v>0.25369999999999998</v>
      </c>
      <c r="N345" s="8">
        <v>14</v>
      </c>
      <c r="O345" s="8">
        <v>60</v>
      </c>
      <c r="P345" s="8">
        <v>74</v>
      </c>
      <c r="Q345" s="15" t="str">
        <f t="shared" si="50"/>
        <v>Weekend</v>
      </c>
      <c r="R345" s="15" t="str">
        <f t="shared" si="51"/>
        <v>Night</v>
      </c>
      <c r="S345" s="15" t="str">
        <f t="shared" si="52"/>
        <v>Hot</v>
      </c>
      <c r="T345" s="15" t="str">
        <f t="shared" si="53"/>
        <v>Comfortable</v>
      </c>
      <c r="U345" s="15" t="str">
        <f t="shared" si="54"/>
        <v>Mist/Cloudy</v>
      </c>
      <c r="V345" s="15" t="str">
        <f t="shared" si="55"/>
        <v>PM Peak</v>
      </c>
      <c r="W345" s="15" t="str">
        <f t="shared" si="56"/>
        <v>Jan</v>
      </c>
      <c r="X345" s="15" t="str">
        <f t="shared" si="57"/>
        <v>2011-Jan</v>
      </c>
      <c r="Y345" s="15" t="str">
        <f t="shared" si="58"/>
        <v>High Demand</v>
      </c>
      <c r="Z345" t="str">
        <f t="shared" si="59"/>
        <v>Saturday</v>
      </c>
    </row>
    <row r="346" spans="1:26" x14ac:dyDescent="0.35">
      <c r="A346" s="6">
        <v>345</v>
      </c>
      <c r="B346" s="7">
        <v>40558</v>
      </c>
      <c r="C346" s="6">
        <v>1</v>
      </c>
      <c r="D346" s="6">
        <v>0</v>
      </c>
      <c r="E346" s="6">
        <v>1</v>
      </c>
      <c r="F346" s="6">
        <v>20</v>
      </c>
      <c r="G346" s="6" t="b">
        <v>0</v>
      </c>
      <c r="H346" s="6">
        <v>6</v>
      </c>
      <c r="I346" s="6">
        <v>2</v>
      </c>
      <c r="J346" s="12">
        <v>0.32</v>
      </c>
      <c r="K346" s="6">
        <v>0.30299999999999999</v>
      </c>
      <c r="L346" s="6">
        <v>0.39</v>
      </c>
      <c r="M346" s="6">
        <v>0.25369999999999998</v>
      </c>
      <c r="N346" s="6">
        <v>6</v>
      </c>
      <c r="O346" s="6">
        <v>35</v>
      </c>
      <c r="P346" s="6">
        <v>41</v>
      </c>
      <c r="Q346" s="15" t="str">
        <f t="shared" si="50"/>
        <v>Weekend</v>
      </c>
      <c r="R346" s="15" t="str">
        <f t="shared" si="51"/>
        <v>Night</v>
      </c>
      <c r="S346" s="15" t="str">
        <f t="shared" si="52"/>
        <v>Hot</v>
      </c>
      <c r="T346" s="15" t="str">
        <f t="shared" si="53"/>
        <v>Comfortable</v>
      </c>
      <c r="U346" s="15" t="str">
        <f t="shared" si="54"/>
        <v>Mist/Cloudy</v>
      </c>
      <c r="V346" s="15" t="str">
        <f t="shared" si="55"/>
        <v>Off Peak</v>
      </c>
      <c r="W346" s="15" t="str">
        <f t="shared" si="56"/>
        <v>Jan</v>
      </c>
      <c r="X346" s="15" t="str">
        <f t="shared" si="57"/>
        <v>2011-Jan</v>
      </c>
      <c r="Y346" s="15" t="str">
        <f t="shared" si="58"/>
        <v>Low Demand</v>
      </c>
      <c r="Z346" t="str">
        <f t="shared" si="59"/>
        <v>Saturday</v>
      </c>
    </row>
    <row r="347" spans="1:26" x14ac:dyDescent="0.35">
      <c r="A347" s="8">
        <v>346</v>
      </c>
      <c r="B347" s="9">
        <v>40558</v>
      </c>
      <c r="C347" s="8">
        <v>1</v>
      </c>
      <c r="D347" s="8">
        <v>0</v>
      </c>
      <c r="E347" s="8">
        <v>1</v>
      </c>
      <c r="F347" s="8">
        <v>21</v>
      </c>
      <c r="G347" s="8" t="b">
        <v>0</v>
      </c>
      <c r="H347" s="8">
        <v>6</v>
      </c>
      <c r="I347" s="8">
        <v>2</v>
      </c>
      <c r="J347" s="13">
        <v>0.32</v>
      </c>
      <c r="K347" s="8">
        <v>0.30299999999999999</v>
      </c>
      <c r="L347" s="8">
        <v>0.39</v>
      </c>
      <c r="M347" s="8">
        <v>0.22389999999999999</v>
      </c>
      <c r="N347" s="8">
        <v>6</v>
      </c>
      <c r="O347" s="8">
        <v>51</v>
      </c>
      <c r="P347" s="8">
        <v>57</v>
      </c>
      <c r="Q347" s="15" t="str">
        <f t="shared" si="50"/>
        <v>Weekend</v>
      </c>
      <c r="R347" s="15" t="str">
        <f t="shared" si="51"/>
        <v>Night</v>
      </c>
      <c r="S347" s="15" t="str">
        <f t="shared" si="52"/>
        <v>Hot</v>
      </c>
      <c r="T347" s="15" t="str">
        <f t="shared" si="53"/>
        <v>Comfortable</v>
      </c>
      <c r="U347" s="15" t="str">
        <f t="shared" si="54"/>
        <v>Mist/Cloudy</v>
      </c>
      <c r="V347" s="15" t="str">
        <f t="shared" si="55"/>
        <v>Off Peak</v>
      </c>
      <c r="W347" s="15" t="str">
        <f t="shared" si="56"/>
        <v>Jan</v>
      </c>
      <c r="X347" s="15" t="str">
        <f t="shared" si="57"/>
        <v>2011-Jan</v>
      </c>
      <c r="Y347" s="15" t="str">
        <f t="shared" si="58"/>
        <v>Low Demand</v>
      </c>
      <c r="Z347" t="str">
        <f t="shared" si="59"/>
        <v>Saturday</v>
      </c>
    </row>
    <row r="348" spans="1:26" x14ac:dyDescent="0.35">
      <c r="A348" s="6">
        <v>347</v>
      </c>
      <c r="B348" s="7">
        <v>40558</v>
      </c>
      <c r="C348" s="6">
        <v>1</v>
      </c>
      <c r="D348" s="6">
        <v>0</v>
      </c>
      <c r="E348" s="6">
        <v>1</v>
      </c>
      <c r="F348" s="6">
        <v>22</v>
      </c>
      <c r="G348" s="6" t="b">
        <v>0</v>
      </c>
      <c r="H348" s="6">
        <v>6</v>
      </c>
      <c r="I348" s="6">
        <v>2</v>
      </c>
      <c r="J348" s="12">
        <v>0.3</v>
      </c>
      <c r="K348" s="6">
        <v>0.31819999999999998</v>
      </c>
      <c r="L348" s="6">
        <v>0.42</v>
      </c>
      <c r="M348" s="6">
        <v>0.1045</v>
      </c>
      <c r="N348" s="6">
        <v>0</v>
      </c>
      <c r="O348" s="6">
        <v>26</v>
      </c>
      <c r="P348" s="6">
        <v>26</v>
      </c>
      <c r="Q348" s="15" t="str">
        <f t="shared" si="50"/>
        <v>Weekend</v>
      </c>
      <c r="R348" s="15" t="str">
        <f t="shared" si="51"/>
        <v>Night</v>
      </c>
      <c r="S348" s="15" t="str">
        <f t="shared" si="52"/>
        <v>Hot</v>
      </c>
      <c r="T348" s="15" t="str">
        <f t="shared" si="53"/>
        <v>Comfortable</v>
      </c>
      <c r="U348" s="15" t="str">
        <f t="shared" si="54"/>
        <v>Mist/Cloudy</v>
      </c>
      <c r="V348" s="15" t="str">
        <f t="shared" si="55"/>
        <v>Off Peak</v>
      </c>
      <c r="W348" s="15" t="str">
        <f t="shared" si="56"/>
        <v>Jan</v>
      </c>
      <c r="X348" s="15" t="str">
        <f t="shared" si="57"/>
        <v>2011-Jan</v>
      </c>
      <c r="Y348" s="15" t="str">
        <f t="shared" si="58"/>
        <v>Low Demand</v>
      </c>
      <c r="Z348" t="str">
        <f t="shared" si="59"/>
        <v>Saturday</v>
      </c>
    </row>
    <row r="349" spans="1:26" x14ac:dyDescent="0.35">
      <c r="A349" s="8">
        <v>348</v>
      </c>
      <c r="B349" s="9">
        <v>40558</v>
      </c>
      <c r="C349" s="8">
        <v>1</v>
      </c>
      <c r="D349" s="8">
        <v>0</v>
      </c>
      <c r="E349" s="8">
        <v>1</v>
      </c>
      <c r="F349" s="8">
        <v>23</v>
      </c>
      <c r="G349" s="8" t="b">
        <v>0</v>
      </c>
      <c r="H349" s="8">
        <v>6</v>
      </c>
      <c r="I349" s="8">
        <v>1</v>
      </c>
      <c r="J349" s="13">
        <v>0.3</v>
      </c>
      <c r="K349" s="8">
        <v>0.28789999999999999</v>
      </c>
      <c r="L349" s="8">
        <v>0.45</v>
      </c>
      <c r="M349" s="8">
        <v>0.28360000000000002</v>
      </c>
      <c r="N349" s="8">
        <v>5</v>
      </c>
      <c r="O349" s="8">
        <v>39</v>
      </c>
      <c r="P349" s="8">
        <v>44</v>
      </c>
      <c r="Q349" s="15" t="str">
        <f t="shared" si="50"/>
        <v>Weekend</v>
      </c>
      <c r="R349" s="15" t="str">
        <f t="shared" si="51"/>
        <v>Night</v>
      </c>
      <c r="S349" s="15" t="str">
        <f t="shared" si="52"/>
        <v>Hot</v>
      </c>
      <c r="T349" s="15" t="str">
        <f t="shared" si="53"/>
        <v>Comfortable</v>
      </c>
      <c r="U349" s="15" t="str">
        <f t="shared" si="54"/>
        <v>Clear</v>
      </c>
      <c r="V349" s="15" t="str">
        <f t="shared" si="55"/>
        <v>Off Peak</v>
      </c>
      <c r="W349" s="15" t="str">
        <f t="shared" si="56"/>
        <v>Jan</v>
      </c>
      <c r="X349" s="15" t="str">
        <f t="shared" si="57"/>
        <v>2011-Jan</v>
      </c>
      <c r="Y349" s="15" t="str">
        <f t="shared" si="58"/>
        <v>Low Demand</v>
      </c>
      <c r="Z349" t="str">
        <f t="shared" si="59"/>
        <v>Saturday</v>
      </c>
    </row>
    <row r="350" spans="1:26" x14ac:dyDescent="0.35">
      <c r="A350" s="6">
        <v>349</v>
      </c>
      <c r="B350" s="7">
        <v>40559</v>
      </c>
      <c r="C350" s="6">
        <v>1</v>
      </c>
      <c r="D350" s="6">
        <v>0</v>
      </c>
      <c r="E350" s="6">
        <v>1</v>
      </c>
      <c r="F350" s="6">
        <v>0</v>
      </c>
      <c r="G350" s="6" t="b">
        <v>0</v>
      </c>
      <c r="H350" s="6">
        <v>0</v>
      </c>
      <c r="I350" s="6">
        <v>1</v>
      </c>
      <c r="J350" s="12">
        <v>0.26</v>
      </c>
      <c r="K350" s="6">
        <v>0.30299999999999999</v>
      </c>
      <c r="L350" s="6">
        <v>0.56000000000000005</v>
      </c>
      <c r="M350" s="6">
        <v>0</v>
      </c>
      <c r="N350" s="6">
        <v>6</v>
      </c>
      <c r="O350" s="6">
        <v>33</v>
      </c>
      <c r="P350" s="6">
        <v>39</v>
      </c>
      <c r="Q350" s="15" t="str">
        <f t="shared" si="50"/>
        <v>Weekend</v>
      </c>
      <c r="R350" s="15" t="str">
        <f t="shared" si="51"/>
        <v>Late Night</v>
      </c>
      <c r="S350" s="15" t="str">
        <f t="shared" si="52"/>
        <v>Hot</v>
      </c>
      <c r="T350" s="15" t="str">
        <f t="shared" si="53"/>
        <v>Comfortable</v>
      </c>
      <c r="U350" s="15" t="str">
        <f t="shared" si="54"/>
        <v>Clear</v>
      </c>
      <c r="V350" s="15" t="str">
        <f t="shared" si="55"/>
        <v>Off Peak</v>
      </c>
      <c r="W350" s="15" t="str">
        <f t="shared" si="56"/>
        <v>Jan</v>
      </c>
      <c r="X350" s="15" t="str">
        <f t="shared" si="57"/>
        <v>2011-Jan</v>
      </c>
      <c r="Y350" s="15" t="str">
        <f t="shared" si="58"/>
        <v>Low Demand</v>
      </c>
      <c r="Z350" t="str">
        <f t="shared" si="59"/>
        <v>Sunday</v>
      </c>
    </row>
    <row r="351" spans="1:26" x14ac:dyDescent="0.35">
      <c r="A351" s="8">
        <v>350</v>
      </c>
      <c r="B351" s="9">
        <v>40559</v>
      </c>
      <c r="C351" s="8">
        <v>1</v>
      </c>
      <c r="D351" s="8">
        <v>0</v>
      </c>
      <c r="E351" s="8">
        <v>1</v>
      </c>
      <c r="F351" s="8">
        <v>1</v>
      </c>
      <c r="G351" s="8" t="b">
        <v>0</v>
      </c>
      <c r="H351" s="8">
        <v>0</v>
      </c>
      <c r="I351" s="8">
        <v>1</v>
      </c>
      <c r="J351" s="13">
        <v>0.26</v>
      </c>
      <c r="K351" s="8">
        <v>0.2727</v>
      </c>
      <c r="L351" s="8">
        <v>0.56000000000000005</v>
      </c>
      <c r="M351" s="8">
        <v>0.1343</v>
      </c>
      <c r="N351" s="8">
        <v>4</v>
      </c>
      <c r="O351" s="8">
        <v>19</v>
      </c>
      <c r="P351" s="8">
        <v>23</v>
      </c>
      <c r="Q351" s="15" t="str">
        <f t="shared" si="50"/>
        <v>Weekend</v>
      </c>
      <c r="R351" s="15" t="str">
        <f t="shared" si="51"/>
        <v>Late Night</v>
      </c>
      <c r="S351" s="15" t="str">
        <f t="shared" si="52"/>
        <v>Hot</v>
      </c>
      <c r="T351" s="15" t="str">
        <f t="shared" si="53"/>
        <v>Comfortable</v>
      </c>
      <c r="U351" s="15" t="str">
        <f t="shared" si="54"/>
        <v>Clear</v>
      </c>
      <c r="V351" s="15" t="str">
        <f t="shared" si="55"/>
        <v>Off Peak</v>
      </c>
      <c r="W351" s="15" t="str">
        <f t="shared" si="56"/>
        <v>Jan</v>
      </c>
      <c r="X351" s="15" t="str">
        <f t="shared" si="57"/>
        <v>2011-Jan</v>
      </c>
      <c r="Y351" s="15" t="str">
        <f t="shared" si="58"/>
        <v>Low Demand</v>
      </c>
      <c r="Z351" t="str">
        <f t="shared" si="59"/>
        <v>Sunday</v>
      </c>
    </row>
    <row r="352" spans="1:26" x14ac:dyDescent="0.35">
      <c r="A352" s="6">
        <v>351</v>
      </c>
      <c r="B352" s="7">
        <v>40559</v>
      </c>
      <c r="C352" s="6">
        <v>1</v>
      </c>
      <c r="D352" s="6">
        <v>0</v>
      </c>
      <c r="E352" s="6">
        <v>1</v>
      </c>
      <c r="F352" s="6">
        <v>2</v>
      </c>
      <c r="G352" s="6" t="b">
        <v>0</v>
      </c>
      <c r="H352" s="6">
        <v>0</v>
      </c>
      <c r="I352" s="6">
        <v>1</v>
      </c>
      <c r="J352" s="12">
        <v>0.26</v>
      </c>
      <c r="K352" s="6">
        <v>0.28789999999999999</v>
      </c>
      <c r="L352" s="6">
        <v>0.56000000000000005</v>
      </c>
      <c r="M352" s="6">
        <v>8.9599999999999999E-2</v>
      </c>
      <c r="N352" s="6">
        <v>3</v>
      </c>
      <c r="O352" s="6">
        <v>13</v>
      </c>
      <c r="P352" s="6">
        <v>16</v>
      </c>
      <c r="Q352" s="15" t="str">
        <f t="shared" si="50"/>
        <v>Weekend</v>
      </c>
      <c r="R352" s="15" t="str">
        <f t="shared" si="51"/>
        <v>Late Night</v>
      </c>
      <c r="S352" s="15" t="str">
        <f t="shared" si="52"/>
        <v>Hot</v>
      </c>
      <c r="T352" s="15" t="str">
        <f t="shared" si="53"/>
        <v>Comfortable</v>
      </c>
      <c r="U352" s="15" t="str">
        <f t="shared" si="54"/>
        <v>Clear</v>
      </c>
      <c r="V352" s="15" t="str">
        <f t="shared" si="55"/>
        <v>Off Peak</v>
      </c>
      <c r="W352" s="15" t="str">
        <f t="shared" si="56"/>
        <v>Jan</v>
      </c>
      <c r="X352" s="15" t="str">
        <f t="shared" si="57"/>
        <v>2011-Jan</v>
      </c>
      <c r="Y352" s="15" t="str">
        <f t="shared" si="58"/>
        <v>Low Demand</v>
      </c>
      <c r="Z352" t="str">
        <f t="shared" si="59"/>
        <v>Sunday</v>
      </c>
    </row>
    <row r="353" spans="1:26" x14ac:dyDescent="0.35">
      <c r="A353" s="8">
        <v>352</v>
      </c>
      <c r="B353" s="9">
        <v>40559</v>
      </c>
      <c r="C353" s="8">
        <v>1</v>
      </c>
      <c r="D353" s="8">
        <v>0</v>
      </c>
      <c r="E353" s="8">
        <v>1</v>
      </c>
      <c r="F353" s="8">
        <v>3</v>
      </c>
      <c r="G353" s="8" t="b">
        <v>0</v>
      </c>
      <c r="H353" s="8">
        <v>0</v>
      </c>
      <c r="I353" s="8">
        <v>1</v>
      </c>
      <c r="J353" s="13">
        <v>0.22</v>
      </c>
      <c r="K353" s="8">
        <v>0.2727</v>
      </c>
      <c r="L353" s="8">
        <v>0.69</v>
      </c>
      <c r="M353" s="8">
        <v>0</v>
      </c>
      <c r="N353" s="8">
        <v>9</v>
      </c>
      <c r="O353" s="8">
        <v>6</v>
      </c>
      <c r="P353" s="8">
        <v>15</v>
      </c>
      <c r="Q353" s="15" t="str">
        <f t="shared" si="50"/>
        <v>Weekend</v>
      </c>
      <c r="R353" s="15" t="str">
        <f t="shared" si="51"/>
        <v>Late Night</v>
      </c>
      <c r="S353" s="15" t="str">
        <f t="shared" si="52"/>
        <v>Hot</v>
      </c>
      <c r="T353" s="15" t="str">
        <f t="shared" si="53"/>
        <v>Comfortable</v>
      </c>
      <c r="U353" s="15" t="str">
        <f t="shared" si="54"/>
        <v>Clear</v>
      </c>
      <c r="V353" s="15" t="str">
        <f t="shared" si="55"/>
        <v>Off Peak</v>
      </c>
      <c r="W353" s="15" t="str">
        <f t="shared" si="56"/>
        <v>Jan</v>
      </c>
      <c r="X353" s="15" t="str">
        <f t="shared" si="57"/>
        <v>2011-Jan</v>
      </c>
      <c r="Y353" s="15" t="str">
        <f t="shared" si="58"/>
        <v>Low Demand</v>
      </c>
      <c r="Z353" t="str">
        <f t="shared" si="59"/>
        <v>Sunday</v>
      </c>
    </row>
    <row r="354" spans="1:26" x14ac:dyDescent="0.35">
      <c r="A354" s="6">
        <v>353</v>
      </c>
      <c r="B354" s="7">
        <v>40559</v>
      </c>
      <c r="C354" s="6">
        <v>1</v>
      </c>
      <c r="D354" s="6">
        <v>0</v>
      </c>
      <c r="E354" s="6">
        <v>1</v>
      </c>
      <c r="F354" s="6">
        <v>4</v>
      </c>
      <c r="G354" s="6" t="b">
        <v>0</v>
      </c>
      <c r="H354" s="6">
        <v>0</v>
      </c>
      <c r="I354" s="6">
        <v>1</v>
      </c>
      <c r="J354" s="12">
        <v>0.26</v>
      </c>
      <c r="K354" s="6">
        <v>0.2576</v>
      </c>
      <c r="L354" s="6">
        <v>0.56000000000000005</v>
      </c>
      <c r="M354" s="6">
        <v>0.16420000000000001</v>
      </c>
      <c r="N354" s="6">
        <v>0</v>
      </c>
      <c r="O354" s="6">
        <v>1</v>
      </c>
      <c r="P354" s="6">
        <v>1</v>
      </c>
      <c r="Q354" s="15" t="str">
        <f t="shared" si="50"/>
        <v>Weekend</v>
      </c>
      <c r="R354" s="15" t="str">
        <f t="shared" si="51"/>
        <v>Late Night</v>
      </c>
      <c r="S354" s="15" t="str">
        <f t="shared" si="52"/>
        <v>Hot</v>
      </c>
      <c r="T354" s="15" t="str">
        <f t="shared" si="53"/>
        <v>Comfortable</v>
      </c>
      <c r="U354" s="15" t="str">
        <f t="shared" si="54"/>
        <v>Clear</v>
      </c>
      <c r="V354" s="15" t="str">
        <f t="shared" si="55"/>
        <v>Off Peak</v>
      </c>
      <c r="W354" s="15" t="str">
        <f t="shared" si="56"/>
        <v>Jan</v>
      </c>
      <c r="X354" s="15" t="str">
        <f t="shared" si="57"/>
        <v>2011-Jan</v>
      </c>
      <c r="Y354" s="15" t="str">
        <f t="shared" si="58"/>
        <v>Low Demand</v>
      </c>
      <c r="Z354" t="str">
        <f t="shared" si="59"/>
        <v>Sunday</v>
      </c>
    </row>
    <row r="355" spans="1:26" x14ac:dyDescent="0.35">
      <c r="A355" s="8">
        <v>354</v>
      </c>
      <c r="B355" s="9">
        <v>40559</v>
      </c>
      <c r="C355" s="8">
        <v>1</v>
      </c>
      <c r="D355" s="8">
        <v>0</v>
      </c>
      <c r="E355" s="8">
        <v>1</v>
      </c>
      <c r="F355" s="8">
        <v>5</v>
      </c>
      <c r="G355" s="8" t="b">
        <v>0</v>
      </c>
      <c r="H355" s="8">
        <v>0</v>
      </c>
      <c r="I355" s="8">
        <v>2</v>
      </c>
      <c r="J355" s="13">
        <v>0.26</v>
      </c>
      <c r="K355" s="8">
        <v>0.2576</v>
      </c>
      <c r="L355" s="8">
        <v>0.56000000000000005</v>
      </c>
      <c r="M355" s="8">
        <v>0.16420000000000001</v>
      </c>
      <c r="N355" s="8">
        <v>1</v>
      </c>
      <c r="O355" s="8">
        <v>1</v>
      </c>
      <c r="P355" s="8">
        <v>2</v>
      </c>
      <c r="Q355" s="15" t="str">
        <f t="shared" si="50"/>
        <v>Weekend</v>
      </c>
      <c r="R355" s="15" t="str">
        <f t="shared" si="51"/>
        <v>Late Night</v>
      </c>
      <c r="S355" s="15" t="str">
        <f t="shared" si="52"/>
        <v>Hot</v>
      </c>
      <c r="T355" s="15" t="str">
        <f t="shared" si="53"/>
        <v>Comfortable</v>
      </c>
      <c r="U355" s="15" t="str">
        <f t="shared" si="54"/>
        <v>Mist/Cloudy</v>
      </c>
      <c r="V355" s="15" t="str">
        <f t="shared" si="55"/>
        <v>Off Peak</v>
      </c>
      <c r="W355" s="15" t="str">
        <f t="shared" si="56"/>
        <v>Jan</v>
      </c>
      <c r="X355" s="15" t="str">
        <f t="shared" si="57"/>
        <v>2011-Jan</v>
      </c>
      <c r="Y355" s="15" t="str">
        <f t="shared" si="58"/>
        <v>Low Demand</v>
      </c>
      <c r="Z355" t="str">
        <f t="shared" si="59"/>
        <v>Sunday</v>
      </c>
    </row>
    <row r="356" spans="1:26" x14ac:dyDescent="0.35">
      <c r="A356" s="6">
        <v>355</v>
      </c>
      <c r="B356" s="7">
        <v>40559</v>
      </c>
      <c r="C356" s="6">
        <v>1</v>
      </c>
      <c r="D356" s="6">
        <v>0</v>
      </c>
      <c r="E356" s="6">
        <v>1</v>
      </c>
      <c r="F356" s="6">
        <v>6</v>
      </c>
      <c r="G356" s="6" t="b">
        <v>0</v>
      </c>
      <c r="H356" s="6">
        <v>0</v>
      </c>
      <c r="I356" s="6">
        <v>2</v>
      </c>
      <c r="J356" s="12">
        <v>0.26</v>
      </c>
      <c r="K356" s="6">
        <v>0.2576</v>
      </c>
      <c r="L356" s="6">
        <v>0.56000000000000005</v>
      </c>
      <c r="M356" s="6">
        <v>0.16420000000000001</v>
      </c>
      <c r="N356" s="6">
        <v>0</v>
      </c>
      <c r="O356" s="6">
        <v>1</v>
      </c>
      <c r="P356" s="6">
        <v>1</v>
      </c>
      <c r="Q356" s="15" t="str">
        <f t="shared" si="50"/>
        <v>Weekend</v>
      </c>
      <c r="R356" s="15" t="str">
        <f t="shared" si="51"/>
        <v>Morning</v>
      </c>
      <c r="S356" s="15" t="str">
        <f t="shared" si="52"/>
        <v>Hot</v>
      </c>
      <c r="T356" s="15" t="str">
        <f t="shared" si="53"/>
        <v>Comfortable</v>
      </c>
      <c r="U356" s="15" t="str">
        <f t="shared" si="54"/>
        <v>Mist/Cloudy</v>
      </c>
      <c r="V356" s="15" t="str">
        <f t="shared" si="55"/>
        <v>Off Peak</v>
      </c>
      <c r="W356" s="15" t="str">
        <f t="shared" si="56"/>
        <v>Jan</v>
      </c>
      <c r="X356" s="15" t="str">
        <f t="shared" si="57"/>
        <v>2011-Jan</v>
      </c>
      <c r="Y356" s="15" t="str">
        <f t="shared" si="58"/>
        <v>Low Demand</v>
      </c>
      <c r="Z356" t="str">
        <f t="shared" si="59"/>
        <v>Sunday</v>
      </c>
    </row>
    <row r="357" spans="1:26" x14ac:dyDescent="0.35">
      <c r="A357" s="8">
        <v>356</v>
      </c>
      <c r="B357" s="9">
        <v>40559</v>
      </c>
      <c r="C357" s="8">
        <v>1</v>
      </c>
      <c r="D357" s="8">
        <v>0</v>
      </c>
      <c r="E357" s="8">
        <v>1</v>
      </c>
      <c r="F357" s="8">
        <v>7</v>
      </c>
      <c r="G357" s="8" t="b">
        <v>0</v>
      </c>
      <c r="H357" s="8">
        <v>0</v>
      </c>
      <c r="I357" s="8">
        <v>2</v>
      </c>
      <c r="J357" s="13">
        <v>0.24</v>
      </c>
      <c r="K357" s="8">
        <v>0.21210000000000001</v>
      </c>
      <c r="L357" s="8">
        <v>0.56000000000000005</v>
      </c>
      <c r="M357" s="8">
        <v>0.29849999999999999</v>
      </c>
      <c r="N357" s="8">
        <v>0</v>
      </c>
      <c r="O357" s="8">
        <v>3</v>
      </c>
      <c r="P357" s="8">
        <v>3</v>
      </c>
      <c r="Q357" s="15" t="str">
        <f t="shared" si="50"/>
        <v>Weekend</v>
      </c>
      <c r="R357" s="15" t="str">
        <f t="shared" si="51"/>
        <v>Morning</v>
      </c>
      <c r="S357" s="15" t="str">
        <f t="shared" si="52"/>
        <v>Hot</v>
      </c>
      <c r="T357" s="15" t="str">
        <f t="shared" si="53"/>
        <v>Comfortable</v>
      </c>
      <c r="U357" s="15" t="str">
        <f t="shared" si="54"/>
        <v>Mist/Cloudy</v>
      </c>
      <c r="V357" s="15" t="str">
        <f t="shared" si="55"/>
        <v>AM Peak</v>
      </c>
      <c r="W357" s="15" t="str">
        <f t="shared" si="56"/>
        <v>Jan</v>
      </c>
      <c r="X357" s="15" t="str">
        <f t="shared" si="57"/>
        <v>2011-Jan</v>
      </c>
      <c r="Y357" s="15" t="str">
        <f t="shared" si="58"/>
        <v>Low Demand</v>
      </c>
      <c r="Z357" t="str">
        <f t="shared" si="59"/>
        <v>Sunday</v>
      </c>
    </row>
    <row r="358" spans="1:26" x14ac:dyDescent="0.35">
      <c r="A358" s="6">
        <v>357</v>
      </c>
      <c r="B358" s="7">
        <v>40559</v>
      </c>
      <c r="C358" s="6">
        <v>1</v>
      </c>
      <c r="D358" s="6">
        <v>0</v>
      </c>
      <c r="E358" s="6">
        <v>1</v>
      </c>
      <c r="F358" s="6">
        <v>8</v>
      </c>
      <c r="G358" s="6" t="b">
        <v>0</v>
      </c>
      <c r="H358" s="6">
        <v>0</v>
      </c>
      <c r="I358" s="6">
        <v>1</v>
      </c>
      <c r="J358" s="12">
        <v>0.22</v>
      </c>
      <c r="K358" s="6">
        <v>0.21210000000000001</v>
      </c>
      <c r="L358" s="6">
        <v>0.55000000000000004</v>
      </c>
      <c r="M358" s="6">
        <v>0.28360000000000002</v>
      </c>
      <c r="N358" s="6">
        <v>0</v>
      </c>
      <c r="O358" s="6">
        <v>18</v>
      </c>
      <c r="P358" s="6">
        <v>18</v>
      </c>
      <c r="Q358" s="15" t="str">
        <f t="shared" si="50"/>
        <v>Weekend</v>
      </c>
      <c r="R358" s="15" t="str">
        <f t="shared" si="51"/>
        <v>Morning</v>
      </c>
      <c r="S358" s="15" t="str">
        <f t="shared" si="52"/>
        <v>Hot</v>
      </c>
      <c r="T358" s="15" t="str">
        <f t="shared" si="53"/>
        <v>Comfortable</v>
      </c>
      <c r="U358" s="15" t="str">
        <f t="shared" si="54"/>
        <v>Clear</v>
      </c>
      <c r="V358" s="15" t="str">
        <f t="shared" si="55"/>
        <v>AM Peak</v>
      </c>
      <c r="W358" s="15" t="str">
        <f t="shared" si="56"/>
        <v>Jan</v>
      </c>
      <c r="X358" s="15" t="str">
        <f t="shared" si="57"/>
        <v>2011-Jan</v>
      </c>
      <c r="Y358" s="15" t="str">
        <f t="shared" si="58"/>
        <v>Low Demand</v>
      </c>
      <c r="Z358" t="str">
        <f t="shared" si="59"/>
        <v>Sunday</v>
      </c>
    </row>
    <row r="359" spans="1:26" x14ac:dyDescent="0.35">
      <c r="A359" s="8">
        <v>358</v>
      </c>
      <c r="B359" s="9">
        <v>40559</v>
      </c>
      <c r="C359" s="8">
        <v>1</v>
      </c>
      <c r="D359" s="8">
        <v>0</v>
      </c>
      <c r="E359" s="8">
        <v>1</v>
      </c>
      <c r="F359" s="8">
        <v>9</v>
      </c>
      <c r="G359" s="8" t="b">
        <v>0</v>
      </c>
      <c r="H359" s="8">
        <v>0</v>
      </c>
      <c r="I359" s="8">
        <v>1</v>
      </c>
      <c r="J359" s="13">
        <v>0.22</v>
      </c>
      <c r="K359" s="8">
        <v>0.21210000000000001</v>
      </c>
      <c r="L359" s="8">
        <v>0.51</v>
      </c>
      <c r="M359" s="8">
        <v>0.25369999999999998</v>
      </c>
      <c r="N359" s="8">
        <v>3</v>
      </c>
      <c r="O359" s="8">
        <v>29</v>
      </c>
      <c r="P359" s="8">
        <v>32</v>
      </c>
      <c r="Q359" s="15" t="str">
        <f t="shared" si="50"/>
        <v>Weekend</v>
      </c>
      <c r="R359" s="15" t="str">
        <f t="shared" si="51"/>
        <v>Morning</v>
      </c>
      <c r="S359" s="15" t="str">
        <f t="shared" si="52"/>
        <v>Hot</v>
      </c>
      <c r="T359" s="15" t="str">
        <f t="shared" si="53"/>
        <v>Comfortable</v>
      </c>
      <c r="U359" s="15" t="str">
        <f t="shared" si="54"/>
        <v>Clear</v>
      </c>
      <c r="V359" s="15" t="str">
        <f t="shared" si="55"/>
        <v>AM Peak</v>
      </c>
      <c r="W359" s="15" t="str">
        <f t="shared" si="56"/>
        <v>Jan</v>
      </c>
      <c r="X359" s="15" t="str">
        <f t="shared" si="57"/>
        <v>2011-Jan</v>
      </c>
      <c r="Y359" s="15" t="str">
        <f t="shared" si="58"/>
        <v>Low Demand</v>
      </c>
      <c r="Z359" t="str">
        <f t="shared" si="59"/>
        <v>Sunday</v>
      </c>
    </row>
    <row r="360" spans="1:26" x14ac:dyDescent="0.35">
      <c r="A360" s="6">
        <v>359</v>
      </c>
      <c r="B360" s="7">
        <v>40559</v>
      </c>
      <c r="C360" s="6">
        <v>1</v>
      </c>
      <c r="D360" s="6">
        <v>0</v>
      </c>
      <c r="E360" s="6">
        <v>1</v>
      </c>
      <c r="F360" s="6">
        <v>10</v>
      </c>
      <c r="G360" s="6" t="b">
        <v>0</v>
      </c>
      <c r="H360" s="6">
        <v>0</v>
      </c>
      <c r="I360" s="6">
        <v>1</v>
      </c>
      <c r="J360" s="12">
        <v>0.22</v>
      </c>
      <c r="K360" s="6">
        <v>0.21210000000000001</v>
      </c>
      <c r="L360" s="6">
        <v>0.51</v>
      </c>
      <c r="M360" s="6">
        <v>0.28360000000000002</v>
      </c>
      <c r="N360" s="6">
        <v>8</v>
      </c>
      <c r="O360" s="6">
        <v>71</v>
      </c>
      <c r="P360" s="6">
        <v>79</v>
      </c>
      <c r="Q360" s="15" t="str">
        <f t="shared" si="50"/>
        <v>Weekend</v>
      </c>
      <c r="R360" s="15" t="str">
        <f t="shared" si="51"/>
        <v>Morning</v>
      </c>
      <c r="S360" s="15" t="str">
        <f t="shared" si="52"/>
        <v>Hot</v>
      </c>
      <c r="T360" s="15" t="str">
        <f t="shared" si="53"/>
        <v>Comfortable</v>
      </c>
      <c r="U360" s="15" t="str">
        <f t="shared" si="54"/>
        <v>Clear</v>
      </c>
      <c r="V360" s="15" t="str">
        <f t="shared" si="55"/>
        <v>Off Peak</v>
      </c>
      <c r="W360" s="15" t="str">
        <f t="shared" si="56"/>
        <v>Jan</v>
      </c>
      <c r="X360" s="15" t="str">
        <f t="shared" si="57"/>
        <v>2011-Jan</v>
      </c>
      <c r="Y360" s="15" t="str">
        <f t="shared" si="58"/>
        <v>High Demand</v>
      </c>
      <c r="Z360" t="str">
        <f t="shared" si="59"/>
        <v>Sunday</v>
      </c>
    </row>
    <row r="361" spans="1:26" x14ac:dyDescent="0.35">
      <c r="A361" s="8">
        <v>360</v>
      </c>
      <c r="B361" s="9">
        <v>40559</v>
      </c>
      <c r="C361" s="8">
        <v>1</v>
      </c>
      <c r="D361" s="8">
        <v>0</v>
      </c>
      <c r="E361" s="8">
        <v>1</v>
      </c>
      <c r="F361" s="8">
        <v>11</v>
      </c>
      <c r="G361" s="8" t="b">
        <v>0</v>
      </c>
      <c r="H361" s="8">
        <v>0</v>
      </c>
      <c r="I361" s="8">
        <v>1</v>
      </c>
      <c r="J361" s="13">
        <v>0.24</v>
      </c>
      <c r="K361" s="8">
        <v>0.2273</v>
      </c>
      <c r="L361" s="8">
        <v>0.44</v>
      </c>
      <c r="M361" s="8">
        <v>0.25369999999999998</v>
      </c>
      <c r="N361" s="8">
        <v>23</v>
      </c>
      <c r="O361" s="8">
        <v>70</v>
      </c>
      <c r="P361" s="8">
        <v>93</v>
      </c>
      <c r="Q361" s="15" t="str">
        <f t="shared" si="50"/>
        <v>Weekend</v>
      </c>
      <c r="R361" s="15" t="str">
        <f t="shared" si="51"/>
        <v>Morning</v>
      </c>
      <c r="S361" s="15" t="str">
        <f t="shared" si="52"/>
        <v>Hot</v>
      </c>
      <c r="T361" s="15" t="str">
        <f t="shared" si="53"/>
        <v>Comfortable</v>
      </c>
      <c r="U361" s="15" t="str">
        <f t="shared" si="54"/>
        <v>Clear</v>
      </c>
      <c r="V361" s="15" t="str">
        <f t="shared" si="55"/>
        <v>Off Peak</v>
      </c>
      <c r="W361" s="15" t="str">
        <f t="shared" si="56"/>
        <v>Jan</v>
      </c>
      <c r="X361" s="15" t="str">
        <f t="shared" si="57"/>
        <v>2011-Jan</v>
      </c>
      <c r="Y361" s="15" t="str">
        <f t="shared" si="58"/>
        <v>High Demand</v>
      </c>
      <c r="Z361" t="str">
        <f t="shared" si="59"/>
        <v>Sunday</v>
      </c>
    </row>
    <row r="362" spans="1:26" x14ac:dyDescent="0.35">
      <c r="A362" s="6">
        <v>361</v>
      </c>
      <c r="B362" s="7">
        <v>40559</v>
      </c>
      <c r="C362" s="6">
        <v>1</v>
      </c>
      <c r="D362" s="6">
        <v>0</v>
      </c>
      <c r="E362" s="6">
        <v>1</v>
      </c>
      <c r="F362" s="6">
        <v>12</v>
      </c>
      <c r="G362" s="6" t="b">
        <v>0</v>
      </c>
      <c r="H362" s="6">
        <v>0</v>
      </c>
      <c r="I362" s="6">
        <v>1</v>
      </c>
      <c r="J362" s="12">
        <v>0.24</v>
      </c>
      <c r="K362" s="6">
        <v>0.21210000000000001</v>
      </c>
      <c r="L362" s="6">
        <v>0.41</v>
      </c>
      <c r="M362" s="6">
        <v>0.28360000000000002</v>
      </c>
      <c r="N362" s="6">
        <v>29</v>
      </c>
      <c r="O362" s="6">
        <v>75</v>
      </c>
      <c r="P362" s="6">
        <v>104</v>
      </c>
      <c r="Q362" s="15" t="str">
        <f t="shared" si="50"/>
        <v>Weekend</v>
      </c>
      <c r="R362" s="15" t="str">
        <f t="shared" si="51"/>
        <v>Afternoon</v>
      </c>
      <c r="S362" s="15" t="str">
        <f t="shared" si="52"/>
        <v>Hot</v>
      </c>
      <c r="T362" s="15" t="str">
        <f t="shared" si="53"/>
        <v>Comfortable</v>
      </c>
      <c r="U362" s="15" t="str">
        <f t="shared" si="54"/>
        <v>Clear</v>
      </c>
      <c r="V362" s="15" t="str">
        <f t="shared" si="55"/>
        <v>Off Peak</v>
      </c>
      <c r="W362" s="15" t="str">
        <f t="shared" si="56"/>
        <v>Jan</v>
      </c>
      <c r="X362" s="15" t="str">
        <f t="shared" si="57"/>
        <v>2011-Jan</v>
      </c>
      <c r="Y362" s="15" t="str">
        <f t="shared" si="58"/>
        <v>High Demand</v>
      </c>
      <c r="Z362" t="str">
        <f t="shared" si="59"/>
        <v>Sunday</v>
      </c>
    </row>
    <row r="363" spans="1:26" x14ac:dyDescent="0.35">
      <c r="A363" s="8">
        <v>362</v>
      </c>
      <c r="B363" s="9">
        <v>40559</v>
      </c>
      <c r="C363" s="8">
        <v>1</v>
      </c>
      <c r="D363" s="8">
        <v>0</v>
      </c>
      <c r="E363" s="8">
        <v>1</v>
      </c>
      <c r="F363" s="8">
        <v>13</v>
      </c>
      <c r="G363" s="8" t="b">
        <v>0</v>
      </c>
      <c r="H363" s="8">
        <v>0</v>
      </c>
      <c r="I363" s="8">
        <v>1</v>
      </c>
      <c r="J363" s="13">
        <v>0.26</v>
      </c>
      <c r="K363" s="8">
        <v>0.2273</v>
      </c>
      <c r="L363" s="8">
        <v>0.35</v>
      </c>
      <c r="M363" s="8">
        <v>0.29849999999999999</v>
      </c>
      <c r="N363" s="8">
        <v>23</v>
      </c>
      <c r="O363" s="8">
        <v>95</v>
      </c>
      <c r="P363" s="8">
        <v>118</v>
      </c>
      <c r="Q363" s="15" t="str">
        <f t="shared" si="50"/>
        <v>Weekend</v>
      </c>
      <c r="R363" s="15" t="str">
        <f t="shared" si="51"/>
        <v>Afternoon</v>
      </c>
      <c r="S363" s="15" t="str">
        <f t="shared" si="52"/>
        <v>Hot</v>
      </c>
      <c r="T363" s="15" t="str">
        <f t="shared" si="53"/>
        <v>Dry</v>
      </c>
      <c r="U363" s="15" t="str">
        <f t="shared" si="54"/>
        <v>Clear</v>
      </c>
      <c r="V363" s="15" t="str">
        <f t="shared" si="55"/>
        <v>Off Peak</v>
      </c>
      <c r="W363" s="15" t="str">
        <f t="shared" si="56"/>
        <v>Jan</v>
      </c>
      <c r="X363" s="15" t="str">
        <f t="shared" si="57"/>
        <v>2011-Jan</v>
      </c>
      <c r="Y363" s="15" t="str">
        <f t="shared" si="58"/>
        <v>High Demand</v>
      </c>
      <c r="Z363" t="str">
        <f t="shared" si="59"/>
        <v>Sunday</v>
      </c>
    </row>
    <row r="364" spans="1:26" x14ac:dyDescent="0.35">
      <c r="A364" s="6">
        <v>363</v>
      </c>
      <c r="B364" s="7">
        <v>40559</v>
      </c>
      <c r="C364" s="6">
        <v>1</v>
      </c>
      <c r="D364" s="6">
        <v>0</v>
      </c>
      <c r="E364" s="6">
        <v>1</v>
      </c>
      <c r="F364" s="6">
        <v>14</v>
      </c>
      <c r="G364" s="6" t="b">
        <v>0</v>
      </c>
      <c r="H364" s="6">
        <v>0</v>
      </c>
      <c r="I364" s="6">
        <v>1</v>
      </c>
      <c r="J364" s="12">
        <v>0.28000000000000003</v>
      </c>
      <c r="K364" s="6">
        <v>0.2727</v>
      </c>
      <c r="L364" s="6">
        <v>0.36</v>
      </c>
      <c r="M364" s="6">
        <v>0.25369999999999998</v>
      </c>
      <c r="N364" s="6">
        <v>22</v>
      </c>
      <c r="O364" s="6">
        <v>69</v>
      </c>
      <c r="P364" s="6">
        <v>91</v>
      </c>
      <c r="Q364" s="15" t="str">
        <f t="shared" si="50"/>
        <v>Weekend</v>
      </c>
      <c r="R364" s="15" t="str">
        <f t="shared" si="51"/>
        <v>Afternoon</v>
      </c>
      <c r="S364" s="15" t="str">
        <f t="shared" si="52"/>
        <v>Hot</v>
      </c>
      <c r="T364" s="15" t="str">
        <f t="shared" si="53"/>
        <v>Comfortable</v>
      </c>
      <c r="U364" s="15" t="str">
        <f t="shared" si="54"/>
        <v>Clear</v>
      </c>
      <c r="V364" s="15" t="str">
        <f t="shared" si="55"/>
        <v>Off Peak</v>
      </c>
      <c r="W364" s="15" t="str">
        <f t="shared" si="56"/>
        <v>Jan</v>
      </c>
      <c r="X364" s="15" t="str">
        <f t="shared" si="57"/>
        <v>2011-Jan</v>
      </c>
      <c r="Y364" s="15" t="str">
        <f t="shared" si="58"/>
        <v>High Demand</v>
      </c>
      <c r="Z364" t="str">
        <f t="shared" si="59"/>
        <v>Sunday</v>
      </c>
    </row>
    <row r="365" spans="1:26" x14ac:dyDescent="0.35">
      <c r="A365" s="8">
        <v>364</v>
      </c>
      <c r="B365" s="9">
        <v>40559</v>
      </c>
      <c r="C365" s="8">
        <v>1</v>
      </c>
      <c r="D365" s="8">
        <v>0</v>
      </c>
      <c r="E365" s="8">
        <v>1</v>
      </c>
      <c r="F365" s="8">
        <v>15</v>
      </c>
      <c r="G365" s="8" t="b">
        <v>0</v>
      </c>
      <c r="H365" s="8">
        <v>0</v>
      </c>
      <c r="I365" s="8">
        <v>1</v>
      </c>
      <c r="J365" s="13">
        <v>0.26</v>
      </c>
      <c r="K365" s="8">
        <v>0.2424</v>
      </c>
      <c r="L365" s="8">
        <v>0.38</v>
      </c>
      <c r="M365" s="8">
        <v>0.25369999999999998</v>
      </c>
      <c r="N365" s="8">
        <v>35</v>
      </c>
      <c r="O365" s="8">
        <v>78</v>
      </c>
      <c r="P365" s="8">
        <v>113</v>
      </c>
      <c r="Q365" s="15" t="str">
        <f t="shared" si="50"/>
        <v>Weekend</v>
      </c>
      <c r="R365" s="15" t="str">
        <f t="shared" si="51"/>
        <v>Afternoon</v>
      </c>
      <c r="S365" s="15" t="str">
        <f t="shared" si="52"/>
        <v>Hot</v>
      </c>
      <c r="T365" s="15" t="str">
        <f t="shared" si="53"/>
        <v>Comfortable</v>
      </c>
      <c r="U365" s="15" t="str">
        <f t="shared" si="54"/>
        <v>Clear</v>
      </c>
      <c r="V365" s="15" t="str">
        <f t="shared" si="55"/>
        <v>Off Peak</v>
      </c>
      <c r="W365" s="15" t="str">
        <f t="shared" si="56"/>
        <v>Jan</v>
      </c>
      <c r="X365" s="15" t="str">
        <f t="shared" si="57"/>
        <v>2011-Jan</v>
      </c>
      <c r="Y365" s="15" t="str">
        <f t="shared" si="58"/>
        <v>High Demand</v>
      </c>
      <c r="Z365" t="str">
        <f t="shared" si="59"/>
        <v>Sunday</v>
      </c>
    </row>
    <row r="366" spans="1:26" x14ac:dyDescent="0.35">
      <c r="A366" s="6">
        <v>365</v>
      </c>
      <c r="B366" s="7">
        <v>40559</v>
      </c>
      <c r="C366" s="6">
        <v>1</v>
      </c>
      <c r="D366" s="6">
        <v>0</v>
      </c>
      <c r="E366" s="6">
        <v>1</v>
      </c>
      <c r="F366" s="6">
        <v>16</v>
      </c>
      <c r="G366" s="6" t="b">
        <v>0</v>
      </c>
      <c r="H366" s="6">
        <v>0</v>
      </c>
      <c r="I366" s="6">
        <v>1</v>
      </c>
      <c r="J366" s="12">
        <v>0.24</v>
      </c>
      <c r="K366" s="6">
        <v>0.2273</v>
      </c>
      <c r="L366" s="6">
        <v>0.38</v>
      </c>
      <c r="M366" s="6">
        <v>0.22389999999999999</v>
      </c>
      <c r="N366" s="6">
        <v>22</v>
      </c>
      <c r="O366" s="6">
        <v>77</v>
      </c>
      <c r="P366" s="6">
        <v>99</v>
      </c>
      <c r="Q366" s="15" t="str">
        <f t="shared" si="50"/>
        <v>Weekend</v>
      </c>
      <c r="R366" s="15" t="str">
        <f t="shared" si="51"/>
        <v>Afternoon</v>
      </c>
      <c r="S366" s="15" t="str">
        <f t="shared" si="52"/>
        <v>Hot</v>
      </c>
      <c r="T366" s="15" t="str">
        <f t="shared" si="53"/>
        <v>Comfortable</v>
      </c>
      <c r="U366" s="15" t="str">
        <f t="shared" si="54"/>
        <v>Clear</v>
      </c>
      <c r="V366" s="15" t="str">
        <f t="shared" si="55"/>
        <v>Off Peak</v>
      </c>
      <c r="W366" s="15" t="str">
        <f t="shared" si="56"/>
        <v>Jan</v>
      </c>
      <c r="X366" s="15" t="str">
        <f t="shared" si="57"/>
        <v>2011-Jan</v>
      </c>
      <c r="Y366" s="15" t="str">
        <f t="shared" si="58"/>
        <v>High Demand</v>
      </c>
      <c r="Z366" t="str">
        <f t="shared" si="59"/>
        <v>Sunday</v>
      </c>
    </row>
    <row r="367" spans="1:26" x14ac:dyDescent="0.35">
      <c r="A367" s="8">
        <v>366</v>
      </c>
      <c r="B367" s="9">
        <v>40559</v>
      </c>
      <c r="C367" s="8">
        <v>1</v>
      </c>
      <c r="D367" s="8">
        <v>0</v>
      </c>
      <c r="E367" s="8">
        <v>1</v>
      </c>
      <c r="F367" s="8">
        <v>17</v>
      </c>
      <c r="G367" s="8" t="b">
        <v>0</v>
      </c>
      <c r="H367" s="8">
        <v>0</v>
      </c>
      <c r="I367" s="8">
        <v>1</v>
      </c>
      <c r="J367" s="13">
        <v>0.22</v>
      </c>
      <c r="K367" s="8">
        <v>0.21210000000000001</v>
      </c>
      <c r="L367" s="8">
        <v>0.37</v>
      </c>
      <c r="M367" s="8">
        <v>0.25369999999999998</v>
      </c>
      <c r="N367" s="8">
        <v>23</v>
      </c>
      <c r="O367" s="8">
        <v>82</v>
      </c>
      <c r="P367" s="8">
        <v>105</v>
      </c>
      <c r="Q367" s="15" t="str">
        <f t="shared" si="50"/>
        <v>Weekend</v>
      </c>
      <c r="R367" s="15" t="str">
        <f t="shared" si="51"/>
        <v>Night</v>
      </c>
      <c r="S367" s="15" t="str">
        <f t="shared" si="52"/>
        <v>Hot</v>
      </c>
      <c r="T367" s="15" t="str">
        <f t="shared" si="53"/>
        <v>Comfortable</v>
      </c>
      <c r="U367" s="15" t="str">
        <f t="shared" si="54"/>
        <v>Clear</v>
      </c>
      <c r="V367" s="15" t="str">
        <f t="shared" si="55"/>
        <v>PM Peak</v>
      </c>
      <c r="W367" s="15" t="str">
        <f t="shared" si="56"/>
        <v>Jan</v>
      </c>
      <c r="X367" s="15" t="str">
        <f t="shared" si="57"/>
        <v>2011-Jan</v>
      </c>
      <c r="Y367" s="15" t="str">
        <f t="shared" si="58"/>
        <v>High Demand</v>
      </c>
      <c r="Z367" t="str">
        <f t="shared" si="59"/>
        <v>Sunday</v>
      </c>
    </row>
    <row r="368" spans="1:26" x14ac:dyDescent="0.35">
      <c r="A368" s="6">
        <v>367</v>
      </c>
      <c r="B368" s="7">
        <v>40559</v>
      </c>
      <c r="C368" s="6">
        <v>1</v>
      </c>
      <c r="D368" s="6">
        <v>0</v>
      </c>
      <c r="E368" s="6">
        <v>1</v>
      </c>
      <c r="F368" s="6">
        <v>18</v>
      </c>
      <c r="G368" s="6" t="b">
        <v>0</v>
      </c>
      <c r="H368" s="6">
        <v>0</v>
      </c>
      <c r="I368" s="6">
        <v>1</v>
      </c>
      <c r="J368" s="12">
        <v>0.2</v>
      </c>
      <c r="K368" s="6">
        <v>0.21210000000000001</v>
      </c>
      <c r="L368" s="6">
        <v>0.4</v>
      </c>
      <c r="M368" s="6">
        <v>0.16420000000000001</v>
      </c>
      <c r="N368" s="6">
        <v>11</v>
      </c>
      <c r="O368" s="6">
        <v>56</v>
      </c>
      <c r="P368" s="6">
        <v>67</v>
      </c>
      <c r="Q368" s="15" t="str">
        <f t="shared" si="50"/>
        <v>Weekend</v>
      </c>
      <c r="R368" s="15" t="str">
        <f t="shared" si="51"/>
        <v>Night</v>
      </c>
      <c r="S368" s="15" t="str">
        <f t="shared" si="52"/>
        <v>Mild</v>
      </c>
      <c r="T368" s="15" t="str">
        <f t="shared" si="53"/>
        <v>Comfortable</v>
      </c>
      <c r="U368" s="15" t="str">
        <f t="shared" si="54"/>
        <v>Clear</v>
      </c>
      <c r="V368" s="15" t="str">
        <f t="shared" si="55"/>
        <v>PM Peak</v>
      </c>
      <c r="W368" s="15" t="str">
        <f t="shared" si="56"/>
        <v>Jan</v>
      </c>
      <c r="X368" s="15" t="str">
        <f t="shared" si="57"/>
        <v>2011-Jan</v>
      </c>
      <c r="Y368" s="15" t="str">
        <f t="shared" si="58"/>
        <v>High Demand</v>
      </c>
      <c r="Z368" t="str">
        <f t="shared" si="59"/>
        <v>Sunday</v>
      </c>
    </row>
    <row r="369" spans="1:26" x14ac:dyDescent="0.35">
      <c r="A369" s="8">
        <v>368</v>
      </c>
      <c r="B369" s="9">
        <v>40559</v>
      </c>
      <c r="C369" s="8">
        <v>1</v>
      </c>
      <c r="D369" s="8">
        <v>0</v>
      </c>
      <c r="E369" s="8">
        <v>1</v>
      </c>
      <c r="F369" s="8">
        <v>19</v>
      </c>
      <c r="G369" s="8" t="b">
        <v>0</v>
      </c>
      <c r="H369" s="8">
        <v>0</v>
      </c>
      <c r="I369" s="8">
        <v>1</v>
      </c>
      <c r="J369" s="13">
        <v>0.18</v>
      </c>
      <c r="K369" s="8">
        <v>0.19700000000000001</v>
      </c>
      <c r="L369" s="8">
        <v>0.47</v>
      </c>
      <c r="M369" s="8">
        <v>0.1343</v>
      </c>
      <c r="N369" s="8">
        <v>14</v>
      </c>
      <c r="O369" s="8">
        <v>47</v>
      </c>
      <c r="P369" s="8">
        <v>61</v>
      </c>
      <c r="Q369" s="15" t="str">
        <f t="shared" si="50"/>
        <v>Weekend</v>
      </c>
      <c r="R369" s="15" t="str">
        <f t="shared" si="51"/>
        <v>Night</v>
      </c>
      <c r="S369" s="15" t="str">
        <f t="shared" si="52"/>
        <v>Mild</v>
      </c>
      <c r="T369" s="15" t="str">
        <f t="shared" si="53"/>
        <v>Comfortable</v>
      </c>
      <c r="U369" s="15" t="str">
        <f t="shared" si="54"/>
        <v>Clear</v>
      </c>
      <c r="V369" s="15" t="str">
        <f t="shared" si="55"/>
        <v>PM Peak</v>
      </c>
      <c r="W369" s="15" t="str">
        <f t="shared" si="56"/>
        <v>Jan</v>
      </c>
      <c r="X369" s="15" t="str">
        <f t="shared" si="57"/>
        <v>2011-Jan</v>
      </c>
      <c r="Y369" s="15" t="str">
        <f t="shared" si="58"/>
        <v>High Demand</v>
      </c>
      <c r="Z369" t="str">
        <f t="shared" si="59"/>
        <v>Sunday</v>
      </c>
    </row>
    <row r="370" spans="1:26" x14ac:dyDescent="0.35">
      <c r="A370" s="6">
        <v>369</v>
      </c>
      <c r="B370" s="7">
        <v>40559</v>
      </c>
      <c r="C370" s="6">
        <v>1</v>
      </c>
      <c r="D370" s="6">
        <v>0</v>
      </c>
      <c r="E370" s="6">
        <v>1</v>
      </c>
      <c r="F370" s="6">
        <v>20</v>
      </c>
      <c r="G370" s="6" t="b">
        <v>0</v>
      </c>
      <c r="H370" s="6">
        <v>0</v>
      </c>
      <c r="I370" s="6">
        <v>1</v>
      </c>
      <c r="J370" s="12">
        <v>0.18</v>
      </c>
      <c r="K370" s="6">
        <v>0.19700000000000001</v>
      </c>
      <c r="L370" s="6">
        <v>0.47</v>
      </c>
      <c r="M370" s="6">
        <v>0.16420000000000001</v>
      </c>
      <c r="N370" s="6">
        <v>7</v>
      </c>
      <c r="O370" s="6">
        <v>50</v>
      </c>
      <c r="P370" s="6">
        <v>57</v>
      </c>
      <c r="Q370" s="15" t="str">
        <f t="shared" si="50"/>
        <v>Weekend</v>
      </c>
      <c r="R370" s="15" t="str">
        <f t="shared" si="51"/>
        <v>Night</v>
      </c>
      <c r="S370" s="15" t="str">
        <f t="shared" si="52"/>
        <v>Mild</v>
      </c>
      <c r="T370" s="15" t="str">
        <f t="shared" si="53"/>
        <v>Comfortable</v>
      </c>
      <c r="U370" s="15" t="str">
        <f t="shared" si="54"/>
        <v>Clear</v>
      </c>
      <c r="V370" s="15" t="str">
        <f t="shared" si="55"/>
        <v>Off Peak</v>
      </c>
      <c r="W370" s="15" t="str">
        <f t="shared" si="56"/>
        <v>Jan</v>
      </c>
      <c r="X370" s="15" t="str">
        <f t="shared" si="57"/>
        <v>2011-Jan</v>
      </c>
      <c r="Y370" s="15" t="str">
        <f t="shared" si="58"/>
        <v>Low Demand</v>
      </c>
      <c r="Z370" t="str">
        <f t="shared" si="59"/>
        <v>Sunday</v>
      </c>
    </row>
    <row r="371" spans="1:26" x14ac:dyDescent="0.35">
      <c r="A371" s="8">
        <v>370</v>
      </c>
      <c r="B371" s="9">
        <v>40559</v>
      </c>
      <c r="C371" s="8">
        <v>1</v>
      </c>
      <c r="D371" s="8">
        <v>0</v>
      </c>
      <c r="E371" s="8">
        <v>1</v>
      </c>
      <c r="F371" s="8">
        <v>21</v>
      </c>
      <c r="G371" s="8" t="b">
        <v>0</v>
      </c>
      <c r="H371" s="8">
        <v>0</v>
      </c>
      <c r="I371" s="8">
        <v>1</v>
      </c>
      <c r="J371" s="13">
        <v>0.18</v>
      </c>
      <c r="K371" s="8">
        <v>0.19700000000000001</v>
      </c>
      <c r="L371" s="8">
        <v>0.51</v>
      </c>
      <c r="M371" s="8">
        <v>0.16420000000000001</v>
      </c>
      <c r="N371" s="8">
        <v>6</v>
      </c>
      <c r="O371" s="8">
        <v>22</v>
      </c>
      <c r="P371" s="8">
        <v>28</v>
      </c>
      <c r="Q371" s="15" t="str">
        <f t="shared" si="50"/>
        <v>Weekend</v>
      </c>
      <c r="R371" s="15" t="str">
        <f t="shared" si="51"/>
        <v>Night</v>
      </c>
      <c r="S371" s="15" t="str">
        <f t="shared" si="52"/>
        <v>Mild</v>
      </c>
      <c r="T371" s="15" t="str">
        <f t="shared" si="53"/>
        <v>Comfortable</v>
      </c>
      <c r="U371" s="15" t="str">
        <f t="shared" si="54"/>
        <v>Clear</v>
      </c>
      <c r="V371" s="15" t="str">
        <f t="shared" si="55"/>
        <v>Off Peak</v>
      </c>
      <c r="W371" s="15" t="str">
        <f t="shared" si="56"/>
        <v>Jan</v>
      </c>
      <c r="X371" s="15" t="str">
        <f t="shared" si="57"/>
        <v>2011-Jan</v>
      </c>
      <c r="Y371" s="15" t="str">
        <f t="shared" si="58"/>
        <v>Low Demand</v>
      </c>
      <c r="Z371" t="str">
        <f t="shared" si="59"/>
        <v>Sunday</v>
      </c>
    </row>
    <row r="372" spans="1:26" x14ac:dyDescent="0.35">
      <c r="A372" s="6">
        <v>371</v>
      </c>
      <c r="B372" s="7">
        <v>40559</v>
      </c>
      <c r="C372" s="6">
        <v>1</v>
      </c>
      <c r="D372" s="6">
        <v>0</v>
      </c>
      <c r="E372" s="6">
        <v>1</v>
      </c>
      <c r="F372" s="6">
        <v>22</v>
      </c>
      <c r="G372" s="6" t="b">
        <v>0</v>
      </c>
      <c r="H372" s="6">
        <v>0</v>
      </c>
      <c r="I372" s="6">
        <v>2</v>
      </c>
      <c r="J372" s="12">
        <v>0.2</v>
      </c>
      <c r="K372" s="6">
        <v>0.21210000000000001</v>
      </c>
      <c r="L372" s="6">
        <v>0.49</v>
      </c>
      <c r="M372" s="6">
        <v>0.1343</v>
      </c>
      <c r="N372" s="6">
        <v>2</v>
      </c>
      <c r="O372" s="6">
        <v>19</v>
      </c>
      <c r="P372" s="6">
        <v>21</v>
      </c>
      <c r="Q372" s="15" t="str">
        <f t="shared" si="50"/>
        <v>Weekend</v>
      </c>
      <c r="R372" s="15" t="str">
        <f t="shared" si="51"/>
        <v>Night</v>
      </c>
      <c r="S372" s="15" t="str">
        <f t="shared" si="52"/>
        <v>Mild</v>
      </c>
      <c r="T372" s="15" t="str">
        <f t="shared" si="53"/>
        <v>Comfortable</v>
      </c>
      <c r="U372" s="15" t="str">
        <f t="shared" si="54"/>
        <v>Mist/Cloudy</v>
      </c>
      <c r="V372" s="15" t="str">
        <f t="shared" si="55"/>
        <v>Off Peak</v>
      </c>
      <c r="W372" s="15" t="str">
        <f t="shared" si="56"/>
        <v>Jan</v>
      </c>
      <c r="X372" s="15" t="str">
        <f t="shared" si="57"/>
        <v>2011-Jan</v>
      </c>
      <c r="Y372" s="15" t="str">
        <f t="shared" si="58"/>
        <v>Low Demand</v>
      </c>
      <c r="Z372" t="str">
        <f t="shared" si="59"/>
        <v>Sunday</v>
      </c>
    </row>
    <row r="373" spans="1:26" x14ac:dyDescent="0.35">
      <c r="A373" s="8">
        <v>372</v>
      </c>
      <c r="B373" s="9">
        <v>40559</v>
      </c>
      <c r="C373" s="8">
        <v>1</v>
      </c>
      <c r="D373" s="8">
        <v>0</v>
      </c>
      <c r="E373" s="8">
        <v>1</v>
      </c>
      <c r="F373" s="8">
        <v>23</v>
      </c>
      <c r="G373" s="8" t="b">
        <v>0</v>
      </c>
      <c r="H373" s="8">
        <v>0</v>
      </c>
      <c r="I373" s="8">
        <v>2</v>
      </c>
      <c r="J373" s="13">
        <v>0.2</v>
      </c>
      <c r="K373" s="8">
        <v>0.2273</v>
      </c>
      <c r="L373" s="8">
        <v>0.4</v>
      </c>
      <c r="M373" s="8">
        <v>0.1045</v>
      </c>
      <c r="N373" s="8">
        <v>0</v>
      </c>
      <c r="O373" s="8">
        <v>18</v>
      </c>
      <c r="P373" s="8">
        <v>18</v>
      </c>
      <c r="Q373" s="15" t="str">
        <f t="shared" si="50"/>
        <v>Weekend</v>
      </c>
      <c r="R373" s="15" t="str">
        <f t="shared" si="51"/>
        <v>Night</v>
      </c>
      <c r="S373" s="15" t="str">
        <f t="shared" si="52"/>
        <v>Mild</v>
      </c>
      <c r="T373" s="15" t="str">
        <f t="shared" si="53"/>
        <v>Comfortable</v>
      </c>
      <c r="U373" s="15" t="str">
        <f t="shared" si="54"/>
        <v>Mist/Cloudy</v>
      </c>
      <c r="V373" s="15" t="str">
        <f t="shared" si="55"/>
        <v>Off Peak</v>
      </c>
      <c r="W373" s="15" t="str">
        <f t="shared" si="56"/>
        <v>Jan</v>
      </c>
      <c r="X373" s="15" t="str">
        <f t="shared" si="57"/>
        <v>2011-Jan</v>
      </c>
      <c r="Y373" s="15" t="str">
        <f t="shared" si="58"/>
        <v>Low Demand</v>
      </c>
      <c r="Z373" t="str">
        <f t="shared" si="59"/>
        <v>Sunday</v>
      </c>
    </row>
    <row r="374" spans="1:26" x14ac:dyDescent="0.35">
      <c r="A374" s="6">
        <v>373</v>
      </c>
      <c r="B374" s="7">
        <v>40560</v>
      </c>
      <c r="C374" s="6">
        <v>1</v>
      </c>
      <c r="D374" s="6">
        <v>0</v>
      </c>
      <c r="E374" s="6">
        <v>1</v>
      </c>
      <c r="F374" s="6">
        <v>0</v>
      </c>
      <c r="G374" s="6" t="b">
        <v>1</v>
      </c>
      <c r="H374" s="6">
        <v>1</v>
      </c>
      <c r="I374" s="6">
        <v>2</v>
      </c>
      <c r="J374" s="12">
        <v>0.2</v>
      </c>
      <c r="K374" s="6">
        <v>0.19700000000000001</v>
      </c>
      <c r="L374" s="6">
        <v>0.47</v>
      </c>
      <c r="M374" s="6">
        <v>0.22389999999999999</v>
      </c>
      <c r="N374" s="6">
        <v>1</v>
      </c>
      <c r="O374" s="6">
        <v>16</v>
      </c>
      <c r="P374" s="6">
        <v>17</v>
      </c>
      <c r="Q374" s="15" t="str">
        <f t="shared" si="50"/>
        <v>Weekday</v>
      </c>
      <c r="R374" s="15" t="str">
        <f t="shared" si="51"/>
        <v>Late Night</v>
      </c>
      <c r="S374" s="15" t="str">
        <f t="shared" si="52"/>
        <v>Mild</v>
      </c>
      <c r="T374" s="15" t="str">
        <f t="shared" si="53"/>
        <v>Comfortable</v>
      </c>
      <c r="U374" s="15" t="str">
        <f t="shared" si="54"/>
        <v>Mist/Cloudy</v>
      </c>
      <c r="V374" s="15" t="str">
        <f t="shared" si="55"/>
        <v>Off Peak</v>
      </c>
      <c r="W374" s="15" t="str">
        <f t="shared" si="56"/>
        <v>Jan</v>
      </c>
      <c r="X374" s="15" t="str">
        <f t="shared" si="57"/>
        <v>2011-Jan</v>
      </c>
      <c r="Y374" s="15" t="str">
        <f t="shared" si="58"/>
        <v>Low Demand</v>
      </c>
      <c r="Z374" t="str">
        <f t="shared" si="59"/>
        <v>Monday</v>
      </c>
    </row>
    <row r="375" spans="1:26" x14ac:dyDescent="0.35">
      <c r="A375" s="8">
        <v>374</v>
      </c>
      <c r="B375" s="9">
        <v>40560</v>
      </c>
      <c r="C375" s="8">
        <v>1</v>
      </c>
      <c r="D375" s="8">
        <v>0</v>
      </c>
      <c r="E375" s="8">
        <v>1</v>
      </c>
      <c r="F375" s="8">
        <v>1</v>
      </c>
      <c r="G375" s="8" t="b">
        <v>1</v>
      </c>
      <c r="H375" s="8">
        <v>1</v>
      </c>
      <c r="I375" s="8">
        <v>2</v>
      </c>
      <c r="J375" s="13">
        <v>0.2</v>
      </c>
      <c r="K375" s="8">
        <v>0.19700000000000001</v>
      </c>
      <c r="L375" s="8">
        <v>0.44</v>
      </c>
      <c r="M375" s="8">
        <v>0.19400000000000001</v>
      </c>
      <c r="N375" s="8">
        <v>1</v>
      </c>
      <c r="O375" s="8">
        <v>15</v>
      </c>
      <c r="P375" s="8">
        <v>16</v>
      </c>
      <c r="Q375" s="15" t="str">
        <f t="shared" si="50"/>
        <v>Weekday</v>
      </c>
      <c r="R375" s="15" t="str">
        <f t="shared" si="51"/>
        <v>Late Night</v>
      </c>
      <c r="S375" s="15" t="str">
        <f t="shared" si="52"/>
        <v>Mild</v>
      </c>
      <c r="T375" s="15" t="str">
        <f t="shared" si="53"/>
        <v>Comfortable</v>
      </c>
      <c r="U375" s="15" t="str">
        <f t="shared" si="54"/>
        <v>Mist/Cloudy</v>
      </c>
      <c r="V375" s="15" t="str">
        <f t="shared" si="55"/>
        <v>Off Peak</v>
      </c>
      <c r="W375" s="15" t="str">
        <f t="shared" si="56"/>
        <v>Jan</v>
      </c>
      <c r="X375" s="15" t="str">
        <f t="shared" si="57"/>
        <v>2011-Jan</v>
      </c>
      <c r="Y375" s="15" t="str">
        <f t="shared" si="58"/>
        <v>Low Demand</v>
      </c>
      <c r="Z375" t="str">
        <f t="shared" si="59"/>
        <v>Monday</v>
      </c>
    </row>
    <row r="376" spans="1:26" x14ac:dyDescent="0.35">
      <c r="A376" s="6">
        <v>375</v>
      </c>
      <c r="B376" s="7">
        <v>40560</v>
      </c>
      <c r="C376" s="6">
        <v>1</v>
      </c>
      <c r="D376" s="6">
        <v>0</v>
      </c>
      <c r="E376" s="6">
        <v>1</v>
      </c>
      <c r="F376" s="6">
        <v>2</v>
      </c>
      <c r="G376" s="6" t="b">
        <v>1</v>
      </c>
      <c r="H376" s="6">
        <v>1</v>
      </c>
      <c r="I376" s="6">
        <v>2</v>
      </c>
      <c r="J376" s="12">
        <v>0.18</v>
      </c>
      <c r="K376" s="6">
        <v>0.16669999999999999</v>
      </c>
      <c r="L376" s="6">
        <v>0.43</v>
      </c>
      <c r="M376" s="6">
        <v>0.25369999999999998</v>
      </c>
      <c r="N376" s="6">
        <v>0</v>
      </c>
      <c r="O376" s="6">
        <v>8</v>
      </c>
      <c r="P376" s="6">
        <v>8</v>
      </c>
      <c r="Q376" s="15" t="str">
        <f t="shared" si="50"/>
        <v>Weekday</v>
      </c>
      <c r="R376" s="15" t="str">
        <f t="shared" si="51"/>
        <v>Late Night</v>
      </c>
      <c r="S376" s="15" t="str">
        <f t="shared" si="52"/>
        <v>Mild</v>
      </c>
      <c r="T376" s="15" t="str">
        <f t="shared" si="53"/>
        <v>Comfortable</v>
      </c>
      <c r="U376" s="15" t="str">
        <f t="shared" si="54"/>
        <v>Mist/Cloudy</v>
      </c>
      <c r="V376" s="15" t="str">
        <f t="shared" si="55"/>
        <v>Off Peak</v>
      </c>
      <c r="W376" s="15" t="str">
        <f t="shared" si="56"/>
        <v>Jan</v>
      </c>
      <c r="X376" s="15" t="str">
        <f t="shared" si="57"/>
        <v>2011-Jan</v>
      </c>
      <c r="Y376" s="15" t="str">
        <f t="shared" si="58"/>
        <v>Low Demand</v>
      </c>
      <c r="Z376" t="str">
        <f t="shared" si="59"/>
        <v>Monday</v>
      </c>
    </row>
    <row r="377" spans="1:26" x14ac:dyDescent="0.35">
      <c r="A377" s="8">
        <v>376</v>
      </c>
      <c r="B377" s="9">
        <v>40560</v>
      </c>
      <c r="C377" s="8">
        <v>1</v>
      </c>
      <c r="D377" s="8">
        <v>0</v>
      </c>
      <c r="E377" s="8">
        <v>1</v>
      </c>
      <c r="F377" s="8">
        <v>3</v>
      </c>
      <c r="G377" s="8" t="b">
        <v>1</v>
      </c>
      <c r="H377" s="8">
        <v>1</v>
      </c>
      <c r="I377" s="8">
        <v>2</v>
      </c>
      <c r="J377" s="13">
        <v>0.18</v>
      </c>
      <c r="K377" s="8">
        <v>0.18179999999999999</v>
      </c>
      <c r="L377" s="8">
        <v>0.43</v>
      </c>
      <c r="M377" s="8">
        <v>0.19400000000000001</v>
      </c>
      <c r="N377" s="8">
        <v>0</v>
      </c>
      <c r="O377" s="8">
        <v>2</v>
      </c>
      <c r="P377" s="8">
        <v>2</v>
      </c>
      <c r="Q377" s="15" t="str">
        <f t="shared" si="50"/>
        <v>Weekday</v>
      </c>
      <c r="R377" s="15" t="str">
        <f t="shared" si="51"/>
        <v>Late Night</v>
      </c>
      <c r="S377" s="15" t="str">
        <f t="shared" si="52"/>
        <v>Mild</v>
      </c>
      <c r="T377" s="15" t="str">
        <f t="shared" si="53"/>
        <v>Comfortable</v>
      </c>
      <c r="U377" s="15" t="str">
        <f t="shared" si="54"/>
        <v>Mist/Cloudy</v>
      </c>
      <c r="V377" s="15" t="str">
        <f t="shared" si="55"/>
        <v>Off Peak</v>
      </c>
      <c r="W377" s="15" t="str">
        <f t="shared" si="56"/>
        <v>Jan</v>
      </c>
      <c r="X377" s="15" t="str">
        <f t="shared" si="57"/>
        <v>2011-Jan</v>
      </c>
      <c r="Y377" s="15" t="str">
        <f t="shared" si="58"/>
        <v>Low Demand</v>
      </c>
      <c r="Z377" t="str">
        <f t="shared" si="59"/>
        <v>Monday</v>
      </c>
    </row>
    <row r="378" spans="1:26" x14ac:dyDescent="0.35">
      <c r="A378" s="6">
        <v>377</v>
      </c>
      <c r="B378" s="7">
        <v>40560</v>
      </c>
      <c r="C378" s="6">
        <v>1</v>
      </c>
      <c r="D378" s="6">
        <v>0</v>
      </c>
      <c r="E378" s="6">
        <v>1</v>
      </c>
      <c r="F378" s="6">
        <v>4</v>
      </c>
      <c r="G378" s="6" t="b">
        <v>1</v>
      </c>
      <c r="H378" s="6">
        <v>1</v>
      </c>
      <c r="I378" s="6">
        <v>2</v>
      </c>
      <c r="J378" s="12">
        <v>0.18</v>
      </c>
      <c r="K378" s="6">
        <v>0.19700000000000001</v>
      </c>
      <c r="L378" s="6">
        <v>0.43</v>
      </c>
      <c r="M378" s="6">
        <v>0.1343</v>
      </c>
      <c r="N378" s="6">
        <v>1</v>
      </c>
      <c r="O378" s="6">
        <v>2</v>
      </c>
      <c r="P378" s="6">
        <v>3</v>
      </c>
      <c r="Q378" s="15" t="str">
        <f t="shared" si="50"/>
        <v>Weekday</v>
      </c>
      <c r="R378" s="15" t="str">
        <f t="shared" si="51"/>
        <v>Late Night</v>
      </c>
      <c r="S378" s="15" t="str">
        <f t="shared" si="52"/>
        <v>Mild</v>
      </c>
      <c r="T378" s="15" t="str">
        <f t="shared" si="53"/>
        <v>Comfortable</v>
      </c>
      <c r="U378" s="15" t="str">
        <f t="shared" si="54"/>
        <v>Mist/Cloudy</v>
      </c>
      <c r="V378" s="15" t="str">
        <f t="shared" si="55"/>
        <v>Off Peak</v>
      </c>
      <c r="W378" s="15" t="str">
        <f t="shared" si="56"/>
        <v>Jan</v>
      </c>
      <c r="X378" s="15" t="str">
        <f t="shared" si="57"/>
        <v>2011-Jan</v>
      </c>
      <c r="Y378" s="15" t="str">
        <f t="shared" si="58"/>
        <v>Low Demand</v>
      </c>
      <c r="Z378" t="str">
        <f t="shared" si="59"/>
        <v>Monday</v>
      </c>
    </row>
    <row r="379" spans="1:26" x14ac:dyDescent="0.35">
      <c r="A379" s="8">
        <v>378</v>
      </c>
      <c r="B379" s="9">
        <v>40560</v>
      </c>
      <c r="C379" s="8">
        <v>1</v>
      </c>
      <c r="D379" s="8">
        <v>0</v>
      </c>
      <c r="E379" s="8">
        <v>1</v>
      </c>
      <c r="F379" s="8">
        <v>5</v>
      </c>
      <c r="G379" s="8" t="b">
        <v>1</v>
      </c>
      <c r="H379" s="8">
        <v>1</v>
      </c>
      <c r="I379" s="8">
        <v>2</v>
      </c>
      <c r="J379" s="13">
        <v>0.18</v>
      </c>
      <c r="K379" s="8">
        <v>0.19700000000000001</v>
      </c>
      <c r="L379" s="8">
        <v>0.43</v>
      </c>
      <c r="M379" s="8">
        <v>0.16420000000000001</v>
      </c>
      <c r="N379" s="8">
        <v>0</v>
      </c>
      <c r="O379" s="8">
        <v>1</v>
      </c>
      <c r="P379" s="8">
        <v>1</v>
      </c>
      <c r="Q379" s="15" t="str">
        <f t="shared" si="50"/>
        <v>Weekday</v>
      </c>
      <c r="R379" s="15" t="str">
        <f t="shared" si="51"/>
        <v>Late Night</v>
      </c>
      <c r="S379" s="15" t="str">
        <f t="shared" si="52"/>
        <v>Mild</v>
      </c>
      <c r="T379" s="15" t="str">
        <f t="shared" si="53"/>
        <v>Comfortable</v>
      </c>
      <c r="U379" s="15" t="str">
        <f t="shared" si="54"/>
        <v>Mist/Cloudy</v>
      </c>
      <c r="V379" s="15" t="str">
        <f t="shared" si="55"/>
        <v>Off Peak</v>
      </c>
      <c r="W379" s="15" t="str">
        <f t="shared" si="56"/>
        <v>Jan</v>
      </c>
      <c r="X379" s="15" t="str">
        <f t="shared" si="57"/>
        <v>2011-Jan</v>
      </c>
      <c r="Y379" s="15" t="str">
        <f t="shared" si="58"/>
        <v>Low Demand</v>
      </c>
      <c r="Z379" t="str">
        <f t="shared" si="59"/>
        <v>Monday</v>
      </c>
    </row>
    <row r="380" spans="1:26" x14ac:dyDescent="0.35">
      <c r="A380" s="6">
        <v>379</v>
      </c>
      <c r="B380" s="7">
        <v>40560</v>
      </c>
      <c r="C380" s="6">
        <v>1</v>
      </c>
      <c r="D380" s="6">
        <v>0</v>
      </c>
      <c r="E380" s="6">
        <v>1</v>
      </c>
      <c r="F380" s="6">
        <v>6</v>
      </c>
      <c r="G380" s="6" t="b">
        <v>1</v>
      </c>
      <c r="H380" s="6">
        <v>1</v>
      </c>
      <c r="I380" s="6">
        <v>2</v>
      </c>
      <c r="J380" s="12">
        <v>0.18</v>
      </c>
      <c r="K380" s="6">
        <v>0.18179999999999999</v>
      </c>
      <c r="L380" s="6">
        <v>0.43</v>
      </c>
      <c r="M380" s="6">
        <v>0.19400000000000001</v>
      </c>
      <c r="N380" s="6">
        <v>0</v>
      </c>
      <c r="O380" s="6">
        <v>5</v>
      </c>
      <c r="P380" s="6">
        <v>5</v>
      </c>
      <c r="Q380" s="15" t="str">
        <f t="shared" si="50"/>
        <v>Weekday</v>
      </c>
      <c r="R380" s="15" t="str">
        <f t="shared" si="51"/>
        <v>Morning</v>
      </c>
      <c r="S380" s="15" t="str">
        <f t="shared" si="52"/>
        <v>Mild</v>
      </c>
      <c r="T380" s="15" t="str">
        <f t="shared" si="53"/>
        <v>Comfortable</v>
      </c>
      <c r="U380" s="15" t="str">
        <f t="shared" si="54"/>
        <v>Mist/Cloudy</v>
      </c>
      <c r="V380" s="15" t="str">
        <f t="shared" si="55"/>
        <v>Off Peak</v>
      </c>
      <c r="W380" s="15" t="str">
        <f t="shared" si="56"/>
        <v>Jan</v>
      </c>
      <c r="X380" s="15" t="str">
        <f t="shared" si="57"/>
        <v>2011-Jan</v>
      </c>
      <c r="Y380" s="15" t="str">
        <f t="shared" si="58"/>
        <v>Low Demand</v>
      </c>
      <c r="Z380" t="str">
        <f t="shared" si="59"/>
        <v>Monday</v>
      </c>
    </row>
    <row r="381" spans="1:26" x14ac:dyDescent="0.35">
      <c r="A381" s="8">
        <v>380</v>
      </c>
      <c r="B381" s="9">
        <v>40560</v>
      </c>
      <c r="C381" s="8">
        <v>1</v>
      </c>
      <c r="D381" s="8">
        <v>0</v>
      </c>
      <c r="E381" s="8">
        <v>1</v>
      </c>
      <c r="F381" s="8">
        <v>7</v>
      </c>
      <c r="G381" s="8" t="b">
        <v>1</v>
      </c>
      <c r="H381" s="8">
        <v>1</v>
      </c>
      <c r="I381" s="8">
        <v>2</v>
      </c>
      <c r="J381" s="13">
        <v>0.16</v>
      </c>
      <c r="K381" s="8">
        <v>0.18179999999999999</v>
      </c>
      <c r="L381" s="8">
        <v>0.5</v>
      </c>
      <c r="M381" s="8">
        <v>0.1343</v>
      </c>
      <c r="N381" s="8">
        <v>4</v>
      </c>
      <c r="O381" s="8">
        <v>9</v>
      </c>
      <c r="P381" s="8">
        <v>13</v>
      </c>
      <c r="Q381" s="15" t="str">
        <f t="shared" si="50"/>
        <v>Weekday</v>
      </c>
      <c r="R381" s="15" t="str">
        <f t="shared" si="51"/>
        <v>Morning</v>
      </c>
      <c r="S381" s="15" t="str">
        <f t="shared" si="52"/>
        <v>Mild</v>
      </c>
      <c r="T381" s="15" t="str">
        <f t="shared" si="53"/>
        <v>Comfortable</v>
      </c>
      <c r="U381" s="15" t="str">
        <f t="shared" si="54"/>
        <v>Mist/Cloudy</v>
      </c>
      <c r="V381" s="15" t="str">
        <f t="shared" si="55"/>
        <v>AM Peak</v>
      </c>
      <c r="W381" s="15" t="str">
        <f t="shared" si="56"/>
        <v>Jan</v>
      </c>
      <c r="X381" s="15" t="str">
        <f t="shared" si="57"/>
        <v>2011-Jan</v>
      </c>
      <c r="Y381" s="15" t="str">
        <f t="shared" si="58"/>
        <v>Low Demand</v>
      </c>
      <c r="Z381" t="str">
        <f t="shared" si="59"/>
        <v>Monday</v>
      </c>
    </row>
    <row r="382" spans="1:26" x14ac:dyDescent="0.35">
      <c r="A382" s="6">
        <v>381</v>
      </c>
      <c r="B382" s="7">
        <v>40560</v>
      </c>
      <c r="C382" s="6">
        <v>1</v>
      </c>
      <c r="D382" s="6">
        <v>0</v>
      </c>
      <c r="E382" s="6">
        <v>1</v>
      </c>
      <c r="F382" s="6">
        <v>8</v>
      </c>
      <c r="G382" s="6" t="b">
        <v>1</v>
      </c>
      <c r="H382" s="6">
        <v>1</v>
      </c>
      <c r="I382" s="6">
        <v>2</v>
      </c>
      <c r="J382" s="12">
        <v>0.16</v>
      </c>
      <c r="K382" s="6">
        <v>0.1515</v>
      </c>
      <c r="L382" s="6">
        <v>0.47</v>
      </c>
      <c r="M382" s="6">
        <v>0.22389999999999999</v>
      </c>
      <c r="N382" s="6">
        <v>3</v>
      </c>
      <c r="O382" s="6">
        <v>30</v>
      </c>
      <c r="P382" s="6">
        <v>33</v>
      </c>
      <c r="Q382" s="15" t="str">
        <f t="shared" si="50"/>
        <v>Weekday</v>
      </c>
      <c r="R382" s="15" t="str">
        <f t="shared" si="51"/>
        <v>Morning</v>
      </c>
      <c r="S382" s="15" t="str">
        <f t="shared" si="52"/>
        <v>Mild</v>
      </c>
      <c r="T382" s="15" t="str">
        <f t="shared" si="53"/>
        <v>Comfortable</v>
      </c>
      <c r="U382" s="15" t="str">
        <f t="shared" si="54"/>
        <v>Mist/Cloudy</v>
      </c>
      <c r="V382" s="15" t="str">
        <f t="shared" si="55"/>
        <v>AM Peak</v>
      </c>
      <c r="W382" s="15" t="str">
        <f t="shared" si="56"/>
        <v>Jan</v>
      </c>
      <c r="X382" s="15" t="str">
        <f t="shared" si="57"/>
        <v>2011-Jan</v>
      </c>
      <c r="Y382" s="15" t="str">
        <f t="shared" si="58"/>
        <v>Low Demand</v>
      </c>
      <c r="Z382" t="str">
        <f t="shared" si="59"/>
        <v>Monday</v>
      </c>
    </row>
    <row r="383" spans="1:26" x14ac:dyDescent="0.35">
      <c r="A383" s="8">
        <v>382</v>
      </c>
      <c r="B383" s="9">
        <v>40560</v>
      </c>
      <c r="C383" s="8">
        <v>1</v>
      </c>
      <c r="D383" s="8">
        <v>0</v>
      </c>
      <c r="E383" s="8">
        <v>1</v>
      </c>
      <c r="F383" s="8">
        <v>9</v>
      </c>
      <c r="G383" s="8" t="b">
        <v>1</v>
      </c>
      <c r="H383" s="8">
        <v>1</v>
      </c>
      <c r="I383" s="8">
        <v>2</v>
      </c>
      <c r="J383" s="13">
        <v>0.16</v>
      </c>
      <c r="K383" s="8">
        <v>0.1515</v>
      </c>
      <c r="L383" s="8">
        <v>0.47</v>
      </c>
      <c r="M383" s="8">
        <v>0.22389999999999999</v>
      </c>
      <c r="N383" s="8">
        <v>8</v>
      </c>
      <c r="O383" s="8">
        <v>39</v>
      </c>
      <c r="P383" s="8">
        <v>47</v>
      </c>
      <c r="Q383" s="15" t="str">
        <f t="shared" si="50"/>
        <v>Weekday</v>
      </c>
      <c r="R383" s="15" t="str">
        <f t="shared" si="51"/>
        <v>Morning</v>
      </c>
      <c r="S383" s="15" t="str">
        <f t="shared" si="52"/>
        <v>Mild</v>
      </c>
      <c r="T383" s="15" t="str">
        <f t="shared" si="53"/>
        <v>Comfortable</v>
      </c>
      <c r="U383" s="15" t="str">
        <f t="shared" si="54"/>
        <v>Mist/Cloudy</v>
      </c>
      <c r="V383" s="15" t="str">
        <f t="shared" si="55"/>
        <v>AM Peak</v>
      </c>
      <c r="W383" s="15" t="str">
        <f t="shared" si="56"/>
        <v>Jan</v>
      </c>
      <c r="X383" s="15" t="str">
        <f t="shared" si="57"/>
        <v>2011-Jan</v>
      </c>
      <c r="Y383" s="15" t="str">
        <f t="shared" si="58"/>
        <v>Low Demand</v>
      </c>
      <c r="Z383" t="str">
        <f t="shared" si="59"/>
        <v>Monday</v>
      </c>
    </row>
    <row r="384" spans="1:26" x14ac:dyDescent="0.35">
      <c r="A384" s="6">
        <v>383</v>
      </c>
      <c r="B384" s="7">
        <v>40560</v>
      </c>
      <c r="C384" s="6">
        <v>1</v>
      </c>
      <c r="D384" s="6">
        <v>0</v>
      </c>
      <c r="E384" s="6">
        <v>1</v>
      </c>
      <c r="F384" s="6">
        <v>10</v>
      </c>
      <c r="G384" s="6" t="b">
        <v>1</v>
      </c>
      <c r="H384" s="6">
        <v>1</v>
      </c>
      <c r="I384" s="6">
        <v>2</v>
      </c>
      <c r="J384" s="12">
        <v>0.16</v>
      </c>
      <c r="K384" s="6">
        <v>0.1515</v>
      </c>
      <c r="L384" s="6">
        <v>0.5</v>
      </c>
      <c r="M384" s="6">
        <v>0.25369999999999998</v>
      </c>
      <c r="N384" s="6">
        <v>7</v>
      </c>
      <c r="O384" s="6">
        <v>50</v>
      </c>
      <c r="P384" s="6">
        <v>57</v>
      </c>
      <c r="Q384" s="15" t="str">
        <f t="shared" si="50"/>
        <v>Weekday</v>
      </c>
      <c r="R384" s="15" t="str">
        <f t="shared" si="51"/>
        <v>Morning</v>
      </c>
      <c r="S384" s="15" t="str">
        <f t="shared" si="52"/>
        <v>Mild</v>
      </c>
      <c r="T384" s="15" t="str">
        <f t="shared" si="53"/>
        <v>Comfortable</v>
      </c>
      <c r="U384" s="15" t="str">
        <f t="shared" si="54"/>
        <v>Mist/Cloudy</v>
      </c>
      <c r="V384" s="15" t="str">
        <f t="shared" si="55"/>
        <v>Off Peak</v>
      </c>
      <c r="W384" s="15" t="str">
        <f t="shared" si="56"/>
        <v>Jan</v>
      </c>
      <c r="X384" s="15" t="str">
        <f t="shared" si="57"/>
        <v>2011-Jan</v>
      </c>
      <c r="Y384" s="15" t="str">
        <f t="shared" si="58"/>
        <v>Low Demand</v>
      </c>
      <c r="Z384" t="str">
        <f t="shared" si="59"/>
        <v>Monday</v>
      </c>
    </row>
    <row r="385" spans="1:26" x14ac:dyDescent="0.35">
      <c r="A385" s="8">
        <v>384</v>
      </c>
      <c r="B385" s="9">
        <v>40560</v>
      </c>
      <c r="C385" s="8">
        <v>1</v>
      </c>
      <c r="D385" s="8">
        <v>0</v>
      </c>
      <c r="E385" s="8">
        <v>1</v>
      </c>
      <c r="F385" s="8">
        <v>11</v>
      </c>
      <c r="G385" s="8" t="b">
        <v>1</v>
      </c>
      <c r="H385" s="8">
        <v>1</v>
      </c>
      <c r="I385" s="8">
        <v>2</v>
      </c>
      <c r="J385" s="13">
        <v>0.16</v>
      </c>
      <c r="K385" s="8">
        <v>0.1515</v>
      </c>
      <c r="L385" s="8">
        <v>0.55000000000000004</v>
      </c>
      <c r="M385" s="8">
        <v>0.19400000000000001</v>
      </c>
      <c r="N385" s="8">
        <v>9</v>
      </c>
      <c r="O385" s="8">
        <v>55</v>
      </c>
      <c r="P385" s="8">
        <v>64</v>
      </c>
      <c r="Q385" s="15" t="str">
        <f t="shared" si="50"/>
        <v>Weekday</v>
      </c>
      <c r="R385" s="15" t="str">
        <f t="shared" si="51"/>
        <v>Morning</v>
      </c>
      <c r="S385" s="15" t="str">
        <f t="shared" si="52"/>
        <v>Mild</v>
      </c>
      <c r="T385" s="15" t="str">
        <f t="shared" si="53"/>
        <v>Comfortable</v>
      </c>
      <c r="U385" s="15" t="str">
        <f t="shared" si="54"/>
        <v>Mist/Cloudy</v>
      </c>
      <c r="V385" s="15" t="str">
        <f t="shared" si="55"/>
        <v>Off Peak</v>
      </c>
      <c r="W385" s="15" t="str">
        <f t="shared" si="56"/>
        <v>Jan</v>
      </c>
      <c r="X385" s="15" t="str">
        <f t="shared" si="57"/>
        <v>2011-Jan</v>
      </c>
      <c r="Y385" s="15" t="str">
        <f t="shared" si="58"/>
        <v>High Demand</v>
      </c>
      <c r="Z385" t="str">
        <f t="shared" si="59"/>
        <v>Monday</v>
      </c>
    </row>
    <row r="386" spans="1:26" x14ac:dyDescent="0.35">
      <c r="A386" s="6">
        <v>385</v>
      </c>
      <c r="B386" s="7">
        <v>40560</v>
      </c>
      <c r="C386" s="6">
        <v>1</v>
      </c>
      <c r="D386" s="6">
        <v>0</v>
      </c>
      <c r="E386" s="6">
        <v>1</v>
      </c>
      <c r="F386" s="6">
        <v>12</v>
      </c>
      <c r="G386" s="6" t="b">
        <v>1</v>
      </c>
      <c r="H386" s="6">
        <v>1</v>
      </c>
      <c r="I386" s="6">
        <v>2</v>
      </c>
      <c r="J386" s="12">
        <v>0.18</v>
      </c>
      <c r="K386" s="6">
        <v>0.19700000000000001</v>
      </c>
      <c r="L386" s="6">
        <v>0.47</v>
      </c>
      <c r="M386" s="6">
        <v>0.1343</v>
      </c>
      <c r="N386" s="6">
        <v>10</v>
      </c>
      <c r="O386" s="6">
        <v>70</v>
      </c>
      <c r="P386" s="6">
        <v>80</v>
      </c>
      <c r="Q386" s="15" t="str">
        <f t="shared" si="50"/>
        <v>Weekday</v>
      </c>
      <c r="R386" s="15" t="str">
        <f t="shared" si="51"/>
        <v>Afternoon</v>
      </c>
      <c r="S386" s="15" t="str">
        <f t="shared" si="52"/>
        <v>Mild</v>
      </c>
      <c r="T386" s="15" t="str">
        <f t="shared" si="53"/>
        <v>Comfortable</v>
      </c>
      <c r="U386" s="15" t="str">
        <f t="shared" si="54"/>
        <v>Mist/Cloudy</v>
      </c>
      <c r="V386" s="15" t="str">
        <f t="shared" si="55"/>
        <v>Off Peak</v>
      </c>
      <c r="W386" s="15" t="str">
        <f t="shared" si="56"/>
        <v>Jan</v>
      </c>
      <c r="X386" s="15" t="str">
        <f t="shared" si="57"/>
        <v>2011-Jan</v>
      </c>
      <c r="Y386" s="15" t="str">
        <f t="shared" si="58"/>
        <v>High Demand</v>
      </c>
      <c r="Z386" t="str">
        <f t="shared" si="59"/>
        <v>Monday</v>
      </c>
    </row>
    <row r="387" spans="1:26" x14ac:dyDescent="0.35">
      <c r="A387" s="8">
        <v>386</v>
      </c>
      <c r="B387" s="9">
        <v>40560</v>
      </c>
      <c r="C387" s="8">
        <v>1</v>
      </c>
      <c r="D387" s="8">
        <v>0</v>
      </c>
      <c r="E387" s="8">
        <v>1</v>
      </c>
      <c r="F387" s="8">
        <v>13</v>
      </c>
      <c r="G387" s="8" t="b">
        <v>1</v>
      </c>
      <c r="H387" s="8">
        <v>1</v>
      </c>
      <c r="I387" s="8">
        <v>2</v>
      </c>
      <c r="J387" s="13">
        <v>0.18</v>
      </c>
      <c r="K387" s="8">
        <v>0.19700000000000001</v>
      </c>
      <c r="L387" s="8">
        <v>0.47</v>
      </c>
      <c r="M387" s="8">
        <v>0.1343</v>
      </c>
      <c r="N387" s="8">
        <v>13</v>
      </c>
      <c r="O387" s="8">
        <v>80</v>
      </c>
      <c r="P387" s="8">
        <v>93</v>
      </c>
      <c r="Q387" s="15" t="str">
        <f t="shared" ref="Q387:Q450" si="60">IF(H387=6,"Weekend",IF(H387=0,"Weekend","Weekday"))</f>
        <v>Weekday</v>
      </c>
      <c r="R387" s="15" t="str">
        <f t="shared" ref="R387:R450" si="61">IF(F387&lt;6,"Late Night",
   IF(F387&lt;12,"Morning",
   IF(F387&lt;17,"Afternoon",
   IF(B387&lt;21,"Evening","Night"))))</f>
        <v>Afternoon</v>
      </c>
      <c r="S387" s="15" t="str">
        <f t="shared" ref="S387:S450" si="62">IF(J387&lt;=0.1,"Cold",IF(J387&lt;=0.2,"Mild","Hot"))</f>
        <v>Mild</v>
      </c>
      <c r="T387" s="15" t="str">
        <f t="shared" ref="T387:T450" si="63">IF(L387&lt;=0.35,"Dry",IF(L387&lt;=0.85,"Comfortable","Humid"))</f>
        <v>Comfortable</v>
      </c>
      <c r="U387" s="15" t="str">
        <f t="shared" ref="U387:U450" si="64">IF(I387=1,"Clear",IF(I387=2,"Mist/Cloudy",IF(I387=3,"Light Rain","Heavy Rain/Snow")))</f>
        <v>Mist/Cloudy</v>
      </c>
      <c r="V387" s="15" t="str">
        <f t="shared" ref="V387:V450" si="65">IF(AND(F387&gt;=7,F387&lt;=9),"AM Peak", IF(AND(F387&gt;=17,F387&lt;=19),"PM Peak","Off Peak"))</f>
        <v>Off Peak</v>
      </c>
      <c r="W387" s="15" t="str">
        <f t="shared" ref="W387:W450" si="66">IF(E387=1,"Jan","Feb")</f>
        <v>Jan</v>
      </c>
      <c r="X387" s="15" t="str">
        <f t="shared" ref="X387:X450" si="67">TEXT(B387,"yyyy-mmm")</f>
        <v>2011-Jan</v>
      </c>
      <c r="Y387" s="15" t="str">
        <f t="shared" ref="Y387:Y450" si="68">IF(P387&gt;=58.34,"High Demand","Low Demand")</f>
        <v>High Demand</v>
      </c>
      <c r="Z387" t="str">
        <f t="shared" ref="Z387:Z450" si="69">CHOOSE(H387+1,"Sunday","Monday","Tuesday","Wednesday","Thursday","Friday","Saturday")</f>
        <v>Monday</v>
      </c>
    </row>
    <row r="388" spans="1:26" x14ac:dyDescent="0.35">
      <c r="A388" s="6">
        <v>387</v>
      </c>
      <c r="B388" s="7">
        <v>40560</v>
      </c>
      <c r="C388" s="6">
        <v>1</v>
      </c>
      <c r="D388" s="6">
        <v>0</v>
      </c>
      <c r="E388" s="6">
        <v>1</v>
      </c>
      <c r="F388" s="6">
        <v>14</v>
      </c>
      <c r="G388" s="6" t="b">
        <v>1</v>
      </c>
      <c r="H388" s="6">
        <v>1</v>
      </c>
      <c r="I388" s="6">
        <v>2</v>
      </c>
      <c r="J388" s="12">
        <v>0.18</v>
      </c>
      <c r="K388" s="6">
        <v>0.21210000000000001</v>
      </c>
      <c r="L388" s="6">
        <v>0.43</v>
      </c>
      <c r="M388" s="6">
        <v>0.1045</v>
      </c>
      <c r="N388" s="6">
        <v>12</v>
      </c>
      <c r="O388" s="6">
        <v>74</v>
      </c>
      <c r="P388" s="6">
        <v>86</v>
      </c>
      <c r="Q388" s="15" t="str">
        <f t="shared" si="60"/>
        <v>Weekday</v>
      </c>
      <c r="R388" s="15" t="str">
        <f t="shared" si="61"/>
        <v>Afternoon</v>
      </c>
      <c r="S388" s="15" t="str">
        <f t="shared" si="62"/>
        <v>Mild</v>
      </c>
      <c r="T388" s="15" t="str">
        <f t="shared" si="63"/>
        <v>Comfortable</v>
      </c>
      <c r="U388" s="15" t="str">
        <f t="shared" si="64"/>
        <v>Mist/Cloudy</v>
      </c>
      <c r="V388" s="15" t="str">
        <f t="shared" si="65"/>
        <v>Off Peak</v>
      </c>
      <c r="W388" s="15" t="str">
        <f t="shared" si="66"/>
        <v>Jan</v>
      </c>
      <c r="X388" s="15" t="str">
        <f t="shared" si="67"/>
        <v>2011-Jan</v>
      </c>
      <c r="Y388" s="15" t="str">
        <f t="shared" si="68"/>
        <v>High Demand</v>
      </c>
      <c r="Z388" t="str">
        <f t="shared" si="69"/>
        <v>Monday</v>
      </c>
    </row>
    <row r="389" spans="1:26" x14ac:dyDescent="0.35">
      <c r="A389" s="8">
        <v>388</v>
      </c>
      <c r="B389" s="9">
        <v>40560</v>
      </c>
      <c r="C389" s="8">
        <v>1</v>
      </c>
      <c r="D389" s="8">
        <v>0</v>
      </c>
      <c r="E389" s="8">
        <v>1</v>
      </c>
      <c r="F389" s="8">
        <v>15</v>
      </c>
      <c r="G389" s="8" t="b">
        <v>1</v>
      </c>
      <c r="H389" s="8">
        <v>1</v>
      </c>
      <c r="I389" s="8">
        <v>2</v>
      </c>
      <c r="J389" s="13">
        <v>0.2</v>
      </c>
      <c r="K389" s="8">
        <v>0.21210000000000001</v>
      </c>
      <c r="L389" s="8">
        <v>0.47</v>
      </c>
      <c r="M389" s="8">
        <v>0.16420000000000001</v>
      </c>
      <c r="N389" s="8">
        <v>21</v>
      </c>
      <c r="O389" s="8">
        <v>72</v>
      </c>
      <c r="P389" s="8">
        <v>93</v>
      </c>
      <c r="Q389" s="15" t="str">
        <f t="shared" si="60"/>
        <v>Weekday</v>
      </c>
      <c r="R389" s="15" t="str">
        <f t="shared" si="61"/>
        <v>Afternoon</v>
      </c>
      <c r="S389" s="15" t="str">
        <f t="shared" si="62"/>
        <v>Mild</v>
      </c>
      <c r="T389" s="15" t="str">
        <f t="shared" si="63"/>
        <v>Comfortable</v>
      </c>
      <c r="U389" s="15" t="str">
        <f t="shared" si="64"/>
        <v>Mist/Cloudy</v>
      </c>
      <c r="V389" s="15" t="str">
        <f t="shared" si="65"/>
        <v>Off Peak</v>
      </c>
      <c r="W389" s="15" t="str">
        <f t="shared" si="66"/>
        <v>Jan</v>
      </c>
      <c r="X389" s="15" t="str">
        <f t="shared" si="67"/>
        <v>2011-Jan</v>
      </c>
      <c r="Y389" s="15" t="str">
        <f t="shared" si="68"/>
        <v>High Demand</v>
      </c>
      <c r="Z389" t="str">
        <f t="shared" si="69"/>
        <v>Monday</v>
      </c>
    </row>
    <row r="390" spans="1:26" x14ac:dyDescent="0.35">
      <c r="A390" s="6">
        <v>389</v>
      </c>
      <c r="B390" s="7">
        <v>40560</v>
      </c>
      <c r="C390" s="6">
        <v>1</v>
      </c>
      <c r="D390" s="6">
        <v>0</v>
      </c>
      <c r="E390" s="6">
        <v>1</v>
      </c>
      <c r="F390" s="6">
        <v>16</v>
      </c>
      <c r="G390" s="6" t="b">
        <v>1</v>
      </c>
      <c r="H390" s="6">
        <v>1</v>
      </c>
      <c r="I390" s="6">
        <v>2</v>
      </c>
      <c r="J390" s="12">
        <v>0.2</v>
      </c>
      <c r="K390" s="6">
        <v>0.21210000000000001</v>
      </c>
      <c r="L390" s="6">
        <v>0.47</v>
      </c>
      <c r="M390" s="6">
        <v>0.16420000000000001</v>
      </c>
      <c r="N390" s="6">
        <v>6</v>
      </c>
      <c r="O390" s="6">
        <v>76</v>
      </c>
      <c r="P390" s="6">
        <v>82</v>
      </c>
      <c r="Q390" s="15" t="str">
        <f t="shared" si="60"/>
        <v>Weekday</v>
      </c>
      <c r="R390" s="15" t="str">
        <f t="shared" si="61"/>
        <v>Afternoon</v>
      </c>
      <c r="S390" s="15" t="str">
        <f t="shared" si="62"/>
        <v>Mild</v>
      </c>
      <c r="T390" s="15" t="str">
        <f t="shared" si="63"/>
        <v>Comfortable</v>
      </c>
      <c r="U390" s="15" t="str">
        <f t="shared" si="64"/>
        <v>Mist/Cloudy</v>
      </c>
      <c r="V390" s="15" t="str">
        <f t="shared" si="65"/>
        <v>Off Peak</v>
      </c>
      <c r="W390" s="15" t="str">
        <f t="shared" si="66"/>
        <v>Jan</v>
      </c>
      <c r="X390" s="15" t="str">
        <f t="shared" si="67"/>
        <v>2011-Jan</v>
      </c>
      <c r="Y390" s="15" t="str">
        <f t="shared" si="68"/>
        <v>High Demand</v>
      </c>
      <c r="Z390" t="str">
        <f t="shared" si="69"/>
        <v>Monday</v>
      </c>
    </row>
    <row r="391" spans="1:26" x14ac:dyDescent="0.35">
      <c r="A391" s="8">
        <v>390</v>
      </c>
      <c r="B391" s="9">
        <v>40560</v>
      </c>
      <c r="C391" s="8">
        <v>1</v>
      </c>
      <c r="D391" s="8">
        <v>0</v>
      </c>
      <c r="E391" s="8">
        <v>1</v>
      </c>
      <c r="F391" s="8">
        <v>17</v>
      </c>
      <c r="G391" s="8" t="b">
        <v>1</v>
      </c>
      <c r="H391" s="8">
        <v>1</v>
      </c>
      <c r="I391" s="8">
        <v>1</v>
      </c>
      <c r="J391" s="13">
        <v>0.2</v>
      </c>
      <c r="K391" s="8">
        <v>0.19700000000000001</v>
      </c>
      <c r="L391" s="8">
        <v>0.51</v>
      </c>
      <c r="M391" s="8">
        <v>0.19400000000000001</v>
      </c>
      <c r="N391" s="8">
        <v>4</v>
      </c>
      <c r="O391" s="8">
        <v>67</v>
      </c>
      <c r="P391" s="8">
        <v>71</v>
      </c>
      <c r="Q391" s="15" t="str">
        <f t="shared" si="60"/>
        <v>Weekday</v>
      </c>
      <c r="R391" s="15" t="str">
        <f t="shared" si="61"/>
        <v>Night</v>
      </c>
      <c r="S391" s="15" t="str">
        <f t="shared" si="62"/>
        <v>Mild</v>
      </c>
      <c r="T391" s="15" t="str">
        <f t="shared" si="63"/>
        <v>Comfortable</v>
      </c>
      <c r="U391" s="15" t="str">
        <f t="shared" si="64"/>
        <v>Clear</v>
      </c>
      <c r="V391" s="15" t="str">
        <f t="shared" si="65"/>
        <v>PM Peak</v>
      </c>
      <c r="W391" s="15" t="str">
        <f t="shared" si="66"/>
        <v>Jan</v>
      </c>
      <c r="X391" s="15" t="str">
        <f t="shared" si="67"/>
        <v>2011-Jan</v>
      </c>
      <c r="Y391" s="15" t="str">
        <f t="shared" si="68"/>
        <v>High Demand</v>
      </c>
      <c r="Z391" t="str">
        <f t="shared" si="69"/>
        <v>Monday</v>
      </c>
    </row>
    <row r="392" spans="1:26" x14ac:dyDescent="0.35">
      <c r="A392" s="6">
        <v>391</v>
      </c>
      <c r="B392" s="7">
        <v>40560</v>
      </c>
      <c r="C392" s="6">
        <v>1</v>
      </c>
      <c r="D392" s="6">
        <v>0</v>
      </c>
      <c r="E392" s="6">
        <v>1</v>
      </c>
      <c r="F392" s="6">
        <v>18</v>
      </c>
      <c r="G392" s="6" t="b">
        <v>1</v>
      </c>
      <c r="H392" s="6">
        <v>1</v>
      </c>
      <c r="I392" s="6">
        <v>2</v>
      </c>
      <c r="J392" s="12">
        <v>0.18</v>
      </c>
      <c r="K392" s="6">
        <v>0.16669999999999999</v>
      </c>
      <c r="L392" s="6">
        <v>0.55000000000000004</v>
      </c>
      <c r="M392" s="6">
        <v>0.25369999999999998</v>
      </c>
      <c r="N392" s="6">
        <v>7</v>
      </c>
      <c r="O392" s="6">
        <v>85</v>
      </c>
      <c r="P392" s="6">
        <v>92</v>
      </c>
      <c r="Q392" s="15" t="str">
        <f t="shared" si="60"/>
        <v>Weekday</v>
      </c>
      <c r="R392" s="15" t="str">
        <f t="shared" si="61"/>
        <v>Night</v>
      </c>
      <c r="S392" s="15" t="str">
        <f t="shared" si="62"/>
        <v>Mild</v>
      </c>
      <c r="T392" s="15" t="str">
        <f t="shared" si="63"/>
        <v>Comfortable</v>
      </c>
      <c r="U392" s="15" t="str">
        <f t="shared" si="64"/>
        <v>Mist/Cloudy</v>
      </c>
      <c r="V392" s="15" t="str">
        <f t="shared" si="65"/>
        <v>PM Peak</v>
      </c>
      <c r="W392" s="15" t="str">
        <f t="shared" si="66"/>
        <v>Jan</v>
      </c>
      <c r="X392" s="15" t="str">
        <f t="shared" si="67"/>
        <v>2011-Jan</v>
      </c>
      <c r="Y392" s="15" t="str">
        <f t="shared" si="68"/>
        <v>High Demand</v>
      </c>
      <c r="Z392" t="str">
        <f t="shared" si="69"/>
        <v>Monday</v>
      </c>
    </row>
    <row r="393" spans="1:26" x14ac:dyDescent="0.35">
      <c r="A393" s="8">
        <v>392</v>
      </c>
      <c r="B393" s="9">
        <v>40560</v>
      </c>
      <c r="C393" s="8">
        <v>1</v>
      </c>
      <c r="D393" s="8">
        <v>0</v>
      </c>
      <c r="E393" s="8">
        <v>1</v>
      </c>
      <c r="F393" s="8">
        <v>19</v>
      </c>
      <c r="G393" s="8" t="b">
        <v>1</v>
      </c>
      <c r="H393" s="8">
        <v>1</v>
      </c>
      <c r="I393" s="8">
        <v>3</v>
      </c>
      <c r="J393" s="13">
        <v>0.18</v>
      </c>
      <c r="K393" s="8">
        <v>0.18179999999999999</v>
      </c>
      <c r="L393" s="8">
        <v>0.59</v>
      </c>
      <c r="M393" s="8">
        <v>0.19400000000000001</v>
      </c>
      <c r="N393" s="8">
        <v>2</v>
      </c>
      <c r="O393" s="8">
        <v>58</v>
      </c>
      <c r="P393" s="8">
        <v>60</v>
      </c>
      <c r="Q393" s="15" t="str">
        <f t="shared" si="60"/>
        <v>Weekday</v>
      </c>
      <c r="R393" s="15" t="str">
        <f t="shared" si="61"/>
        <v>Night</v>
      </c>
      <c r="S393" s="15" t="str">
        <f t="shared" si="62"/>
        <v>Mild</v>
      </c>
      <c r="T393" s="15" t="str">
        <f t="shared" si="63"/>
        <v>Comfortable</v>
      </c>
      <c r="U393" s="15" t="str">
        <f t="shared" si="64"/>
        <v>Light Rain</v>
      </c>
      <c r="V393" s="15" t="str">
        <f t="shared" si="65"/>
        <v>PM Peak</v>
      </c>
      <c r="W393" s="15" t="str">
        <f t="shared" si="66"/>
        <v>Jan</v>
      </c>
      <c r="X393" s="15" t="str">
        <f t="shared" si="67"/>
        <v>2011-Jan</v>
      </c>
      <c r="Y393" s="15" t="str">
        <f t="shared" si="68"/>
        <v>High Demand</v>
      </c>
      <c r="Z393" t="str">
        <f t="shared" si="69"/>
        <v>Monday</v>
      </c>
    </row>
    <row r="394" spans="1:26" x14ac:dyDescent="0.35">
      <c r="A394" s="6">
        <v>393</v>
      </c>
      <c r="B394" s="7">
        <v>40560</v>
      </c>
      <c r="C394" s="6">
        <v>1</v>
      </c>
      <c r="D394" s="6">
        <v>0</v>
      </c>
      <c r="E394" s="6">
        <v>1</v>
      </c>
      <c r="F394" s="6">
        <v>20</v>
      </c>
      <c r="G394" s="6" t="b">
        <v>1</v>
      </c>
      <c r="H394" s="6">
        <v>1</v>
      </c>
      <c r="I394" s="6">
        <v>3</v>
      </c>
      <c r="J394" s="12">
        <v>0.16</v>
      </c>
      <c r="K394" s="6">
        <v>0.1515</v>
      </c>
      <c r="L394" s="6">
        <v>0.8</v>
      </c>
      <c r="M394" s="6">
        <v>0.19400000000000001</v>
      </c>
      <c r="N394" s="6">
        <v>4</v>
      </c>
      <c r="O394" s="6">
        <v>29</v>
      </c>
      <c r="P394" s="6">
        <v>33</v>
      </c>
      <c r="Q394" s="15" t="str">
        <f t="shared" si="60"/>
        <v>Weekday</v>
      </c>
      <c r="R394" s="15" t="str">
        <f t="shared" si="61"/>
        <v>Night</v>
      </c>
      <c r="S394" s="15" t="str">
        <f t="shared" si="62"/>
        <v>Mild</v>
      </c>
      <c r="T394" s="15" t="str">
        <f t="shared" si="63"/>
        <v>Comfortable</v>
      </c>
      <c r="U394" s="15" t="str">
        <f t="shared" si="64"/>
        <v>Light Rain</v>
      </c>
      <c r="V394" s="15" t="str">
        <f t="shared" si="65"/>
        <v>Off Peak</v>
      </c>
      <c r="W394" s="15" t="str">
        <f t="shared" si="66"/>
        <v>Jan</v>
      </c>
      <c r="X394" s="15" t="str">
        <f t="shared" si="67"/>
        <v>2011-Jan</v>
      </c>
      <c r="Y394" s="15" t="str">
        <f t="shared" si="68"/>
        <v>Low Demand</v>
      </c>
      <c r="Z394" t="str">
        <f t="shared" si="69"/>
        <v>Monday</v>
      </c>
    </row>
    <row r="395" spans="1:26" x14ac:dyDescent="0.35">
      <c r="A395" s="8">
        <v>394</v>
      </c>
      <c r="B395" s="9">
        <v>40560</v>
      </c>
      <c r="C395" s="8">
        <v>1</v>
      </c>
      <c r="D395" s="8">
        <v>0</v>
      </c>
      <c r="E395" s="8">
        <v>1</v>
      </c>
      <c r="F395" s="8">
        <v>21</v>
      </c>
      <c r="G395" s="8" t="b">
        <v>1</v>
      </c>
      <c r="H395" s="8">
        <v>1</v>
      </c>
      <c r="I395" s="8">
        <v>3</v>
      </c>
      <c r="J395" s="13">
        <v>0.16</v>
      </c>
      <c r="K395" s="8">
        <v>0.1515</v>
      </c>
      <c r="L395" s="8">
        <v>0.8</v>
      </c>
      <c r="M395" s="8">
        <v>0.19400000000000001</v>
      </c>
      <c r="N395" s="8">
        <v>3</v>
      </c>
      <c r="O395" s="8">
        <v>24</v>
      </c>
      <c r="P395" s="8">
        <v>27</v>
      </c>
      <c r="Q395" s="15" t="str">
        <f t="shared" si="60"/>
        <v>Weekday</v>
      </c>
      <c r="R395" s="15" t="str">
        <f t="shared" si="61"/>
        <v>Night</v>
      </c>
      <c r="S395" s="15" t="str">
        <f t="shared" si="62"/>
        <v>Mild</v>
      </c>
      <c r="T395" s="15" t="str">
        <f t="shared" si="63"/>
        <v>Comfortable</v>
      </c>
      <c r="U395" s="15" t="str">
        <f t="shared" si="64"/>
        <v>Light Rain</v>
      </c>
      <c r="V395" s="15" t="str">
        <f t="shared" si="65"/>
        <v>Off Peak</v>
      </c>
      <c r="W395" s="15" t="str">
        <f t="shared" si="66"/>
        <v>Jan</v>
      </c>
      <c r="X395" s="15" t="str">
        <f t="shared" si="67"/>
        <v>2011-Jan</v>
      </c>
      <c r="Y395" s="15" t="str">
        <f t="shared" si="68"/>
        <v>Low Demand</v>
      </c>
      <c r="Z395" t="str">
        <f t="shared" si="69"/>
        <v>Monday</v>
      </c>
    </row>
    <row r="396" spans="1:26" x14ac:dyDescent="0.35">
      <c r="A396" s="6">
        <v>395</v>
      </c>
      <c r="B396" s="7">
        <v>40560</v>
      </c>
      <c r="C396" s="6">
        <v>1</v>
      </c>
      <c r="D396" s="6">
        <v>0</v>
      </c>
      <c r="E396" s="6">
        <v>1</v>
      </c>
      <c r="F396" s="6">
        <v>22</v>
      </c>
      <c r="G396" s="6" t="b">
        <v>1</v>
      </c>
      <c r="H396" s="6">
        <v>1</v>
      </c>
      <c r="I396" s="6">
        <v>3</v>
      </c>
      <c r="J396" s="12">
        <v>0.14000000000000001</v>
      </c>
      <c r="K396" s="6">
        <v>0.1212</v>
      </c>
      <c r="L396" s="6">
        <v>0.93</v>
      </c>
      <c r="M396" s="6">
        <v>0.25369999999999998</v>
      </c>
      <c r="N396" s="6">
        <v>0</v>
      </c>
      <c r="O396" s="6">
        <v>13</v>
      </c>
      <c r="P396" s="6">
        <v>13</v>
      </c>
      <c r="Q396" s="15" t="str">
        <f t="shared" si="60"/>
        <v>Weekday</v>
      </c>
      <c r="R396" s="15" t="str">
        <f t="shared" si="61"/>
        <v>Night</v>
      </c>
      <c r="S396" s="15" t="str">
        <f t="shared" si="62"/>
        <v>Mild</v>
      </c>
      <c r="T396" s="15" t="str">
        <f t="shared" si="63"/>
        <v>Humid</v>
      </c>
      <c r="U396" s="15" t="str">
        <f t="shared" si="64"/>
        <v>Light Rain</v>
      </c>
      <c r="V396" s="15" t="str">
        <f t="shared" si="65"/>
        <v>Off Peak</v>
      </c>
      <c r="W396" s="15" t="str">
        <f t="shared" si="66"/>
        <v>Jan</v>
      </c>
      <c r="X396" s="15" t="str">
        <f t="shared" si="67"/>
        <v>2011-Jan</v>
      </c>
      <c r="Y396" s="15" t="str">
        <f t="shared" si="68"/>
        <v>Low Demand</v>
      </c>
      <c r="Z396" t="str">
        <f t="shared" si="69"/>
        <v>Monday</v>
      </c>
    </row>
    <row r="397" spans="1:26" x14ac:dyDescent="0.35">
      <c r="A397" s="8">
        <v>396</v>
      </c>
      <c r="B397" s="9">
        <v>40560</v>
      </c>
      <c r="C397" s="8">
        <v>1</v>
      </c>
      <c r="D397" s="8">
        <v>0</v>
      </c>
      <c r="E397" s="8">
        <v>1</v>
      </c>
      <c r="F397" s="8">
        <v>23</v>
      </c>
      <c r="G397" s="8" t="b">
        <v>1</v>
      </c>
      <c r="H397" s="8">
        <v>1</v>
      </c>
      <c r="I397" s="8">
        <v>3</v>
      </c>
      <c r="J397" s="13">
        <v>0.16</v>
      </c>
      <c r="K397" s="8">
        <v>0.13639999999999999</v>
      </c>
      <c r="L397" s="8">
        <v>0.86</v>
      </c>
      <c r="M397" s="8">
        <v>0.28360000000000002</v>
      </c>
      <c r="N397" s="8">
        <v>1</v>
      </c>
      <c r="O397" s="8">
        <v>3</v>
      </c>
      <c r="P397" s="8">
        <v>4</v>
      </c>
      <c r="Q397" s="15" t="str">
        <f t="shared" si="60"/>
        <v>Weekday</v>
      </c>
      <c r="R397" s="15" t="str">
        <f t="shared" si="61"/>
        <v>Night</v>
      </c>
      <c r="S397" s="15" t="str">
        <f t="shared" si="62"/>
        <v>Mild</v>
      </c>
      <c r="T397" s="15" t="str">
        <f t="shared" si="63"/>
        <v>Humid</v>
      </c>
      <c r="U397" s="15" t="str">
        <f t="shared" si="64"/>
        <v>Light Rain</v>
      </c>
      <c r="V397" s="15" t="str">
        <f t="shared" si="65"/>
        <v>Off Peak</v>
      </c>
      <c r="W397" s="15" t="str">
        <f t="shared" si="66"/>
        <v>Jan</v>
      </c>
      <c r="X397" s="15" t="str">
        <f t="shared" si="67"/>
        <v>2011-Jan</v>
      </c>
      <c r="Y397" s="15" t="str">
        <f t="shared" si="68"/>
        <v>Low Demand</v>
      </c>
      <c r="Z397" t="str">
        <f t="shared" si="69"/>
        <v>Monday</v>
      </c>
    </row>
    <row r="398" spans="1:26" x14ac:dyDescent="0.35">
      <c r="A398" s="6">
        <v>397</v>
      </c>
      <c r="B398" s="7">
        <v>40561</v>
      </c>
      <c r="C398" s="6">
        <v>1</v>
      </c>
      <c r="D398" s="6">
        <v>0</v>
      </c>
      <c r="E398" s="6">
        <v>1</v>
      </c>
      <c r="F398" s="6">
        <v>12</v>
      </c>
      <c r="G398" s="6" t="b">
        <v>0</v>
      </c>
      <c r="H398" s="6">
        <v>2</v>
      </c>
      <c r="I398" s="6">
        <v>2</v>
      </c>
      <c r="J398" s="12">
        <v>0.2</v>
      </c>
      <c r="K398" s="6">
        <v>0.18179999999999999</v>
      </c>
      <c r="L398" s="6">
        <v>0.86</v>
      </c>
      <c r="M398" s="6">
        <v>0.32840000000000003</v>
      </c>
      <c r="N398" s="6">
        <v>0</v>
      </c>
      <c r="O398" s="6">
        <v>3</v>
      </c>
      <c r="P398" s="6">
        <v>3</v>
      </c>
      <c r="Q398" s="15" t="str">
        <f t="shared" si="60"/>
        <v>Weekday</v>
      </c>
      <c r="R398" s="15" t="str">
        <f t="shared" si="61"/>
        <v>Afternoon</v>
      </c>
      <c r="S398" s="15" t="str">
        <f t="shared" si="62"/>
        <v>Mild</v>
      </c>
      <c r="T398" s="15" t="str">
        <f t="shared" si="63"/>
        <v>Humid</v>
      </c>
      <c r="U398" s="15" t="str">
        <f t="shared" si="64"/>
        <v>Mist/Cloudy</v>
      </c>
      <c r="V398" s="15" t="str">
        <f t="shared" si="65"/>
        <v>Off Peak</v>
      </c>
      <c r="W398" s="15" t="str">
        <f t="shared" si="66"/>
        <v>Jan</v>
      </c>
      <c r="X398" s="15" t="str">
        <f t="shared" si="67"/>
        <v>2011-Jan</v>
      </c>
      <c r="Y398" s="15" t="str">
        <f t="shared" si="68"/>
        <v>Low Demand</v>
      </c>
      <c r="Z398" t="str">
        <f t="shared" si="69"/>
        <v>Tuesday</v>
      </c>
    </row>
    <row r="399" spans="1:26" x14ac:dyDescent="0.35">
      <c r="A399" s="8">
        <v>398</v>
      </c>
      <c r="B399" s="9">
        <v>40561</v>
      </c>
      <c r="C399" s="8">
        <v>1</v>
      </c>
      <c r="D399" s="8">
        <v>0</v>
      </c>
      <c r="E399" s="8">
        <v>1</v>
      </c>
      <c r="F399" s="8">
        <v>13</v>
      </c>
      <c r="G399" s="8" t="b">
        <v>0</v>
      </c>
      <c r="H399" s="8">
        <v>2</v>
      </c>
      <c r="I399" s="8">
        <v>2</v>
      </c>
      <c r="J399" s="13">
        <v>0.2</v>
      </c>
      <c r="K399" s="8">
        <v>0.19700000000000001</v>
      </c>
      <c r="L399" s="8">
        <v>0.86</v>
      </c>
      <c r="M399" s="8">
        <v>0.22389999999999999</v>
      </c>
      <c r="N399" s="8">
        <v>0</v>
      </c>
      <c r="O399" s="8">
        <v>22</v>
      </c>
      <c r="P399" s="8">
        <v>22</v>
      </c>
      <c r="Q399" s="15" t="str">
        <f t="shared" si="60"/>
        <v>Weekday</v>
      </c>
      <c r="R399" s="15" t="str">
        <f t="shared" si="61"/>
        <v>Afternoon</v>
      </c>
      <c r="S399" s="15" t="str">
        <f t="shared" si="62"/>
        <v>Mild</v>
      </c>
      <c r="T399" s="15" t="str">
        <f t="shared" si="63"/>
        <v>Humid</v>
      </c>
      <c r="U399" s="15" t="str">
        <f t="shared" si="64"/>
        <v>Mist/Cloudy</v>
      </c>
      <c r="V399" s="15" t="str">
        <f t="shared" si="65"/>
        <v>Off Peak</v>
      </c>
      <c r="W399" s="15" t="str">
        <f t="shared" si="66"/>
        <v>Jan</v>
      </c>
      <c r="X399" s="15" t="str">
        <f t="shared" si="67"/>
        <v>2011-Jan</v>
      </c>
      <c r="Y399" s="15" t="str">
        <f t="shared" si="68"/>
        <v>Low Demand</v>
      </c>
      <c r="Z399" t="str">
        <f t="shared" si="69"/>
        <v>Tuesday</v>
      </c>
    </row>
    <row r="400" spans="1:26" x14ac:dyDescent="0.35">
      <c r="A400" s="6">
        <v>399</v>
      </c>
      <c r="B400" s="7">
        <v>40561</v>
      </c>
      <c r="C400" s="6">
        <v>1</v>
      </c>
      <c r="D400" s="6">
        <v>0</v>
      </c>
      <c r="E400" s="6">
        <v>1</v>
      </c>
      <c r="F400" s="6">
        <v>14</v>
      </c>
      <c r="G400" s="6" t="b">
        <v>0</v>
      </c>
      <c r="H400" s="6">
        <v>2</v>
      </c>
      <c r="I400" s="6">
        <v>2</v>
      </c>
      <c r="J400" s="12">
        <v>0.22</v>
      </c>
      <c r="K400" s="6">
        <v>0.2273</v>
      </c>
      <c r="L400" s="6">
        <v>0.8</v>
      </c>
      <c r="M400" s="6">
        <v>0.16420000000000001</v>
      </c>
      <c r="N400" s="6">
        <v>2</v>
      </c>
      <c r="O400" s="6">
        <v>26</v>
      </c>
      <c r="P400" s="6">
        <v>28</v>
      </c>
      <c r="Q400" s="15" t="str">
        <f t="shared" si="60"/>
        <v>Weekday</v>
      </c>
      <c r="R400" s="15" t="str">
        <f t="shared" si="61"/>
        <v>Afternoon</v>
      </c>
      <c r="S400" s="15" t="str">
        <f t="shared" si="62"/>
        <v>Hot</v>
      </c>
      <c r="T400" s="15" t="str">
        <f t="shared" si="63"/>
        <v>Comfortable</v>
      </c>
      <c r="U400" s="15" t="str">
        <f t="shared" si="64"/>
        <v>Mist/Cloudy</v>
      </c>
      <c r="V400" s="15" t="str">
        <f t="shared" si="65"/>
        <v>Off Peak</v>
      </c>
      <c r="W400" s="15" t="str">
        <f t="shared" si="66"/>
        <v>Jan</v>
      </c>
      <c r="X400" s="15" t="str">
        <f t="shared" si="67"/>
        <v>2011-Jan</v>
      </c>
      <c r="Y400" s="15" t="str">
        <f t="shared" si="68"/>
        <v>Low Demand</v>
      </c>
      <c r="Z400" t="str">
        <f t="shared" si="69"/>
        <v>Tuesday</v>
      </c>
    </row>
    <row r="401" spans="1:26" x14ac:dyDescent="0.35">
      <c r="A401" s="8">
        <v>400</v>
      </c>
      <c r="B401" s="9">
        <v>40561</v>
      </c>
      <c r="C401" s="8">
        <v>1</v>
      </c>
      <c r="D401" s="8">
        <v>0</v>
      </c>
      <c r="E401" s="8">
        <v>1</v>
      </c>
      <c r="F401" s="8">
        <v>15</v>
      </c>
      <c r="G401" s="8" t="b">
        <v>0</v>
      </c>
      <c r="H401" s="8">
        <v>2</v>
      </c>
      <c r="I401" s="8">
        <v>2</v>
      </c>
      <c r="J401" s="13">
        <v>0.22</v>
      </c>
      <c r="K401" s="8">
        <v>0.2273</v>
      </c>
      <c r="L401" s="8">
        <v>0.87</v>
      </c>
      <c r="M401" s="8">
        <v>0.16420000000000001</v>
      </c>
      <c r="N401" s="8">
        <v>3</v>
      </c>
      <c r="O401" s="8">
        <v>32</v>
      </c>
      <c r="P401" s="8">
        <v>35</v>
      </c>
      <c r="Q401" s="15" t="str">
        <f t="shared" si="60"/>
        <v>Weekday</v>
      </c>
      <c r="R401" s="15" t="str">
        <f t="shared" si="61"/>
        <v>Afternoon</v>
      </c>
      <c r="S401" s="15" t="str">
        <f t="shared" si="62"/>
        <v>Hot</v>
      </c>
      <c r="T401" s="15" t="str">
        <f t="shared" si="63"/>
        <v>Humid</v>
      </c>
      <c r="U401" s="15" t="str">
        <f t="shared" si="64"/>
        <v>Mist/Cloudy</v>
      </c>
      <c r="V401" s="15" t="str">
        <f t="shared" si="65"/>
        <v>Off Peak</v>
      </c>
      <c r="W401" s="15" t="str">
        <f t="shared" si="66"/>
        <v>Jan</v>
      </c>
      <c r="X401" s="15" t="str">
        <f t="shared" si="67"/>
        <v>2011-Jan</v>
      </c>
      <c r="Y401" s="15" t="str">
        <f t="shared" si="68"/>
        <v>Low Demand</v>
      </c>
      <c r="Z401" t="str">
        <f t="shared" si="69"/>
        <v>Tuesday</v>
      </c>
    </row>
    <row r="402" spans="1:26" x14ac:dyDescent="0.35">
      <c r="A402" s="6">
        <v>401</v>
      </c>
      <c r="B402" s="7">
        <v>40561</v>
      </c>
      <c r="C402" s="6">
        <v>1</v>
      </c>
      <c r="D402" s="6">
        <v>0</v>
      </c>
      <c r="E402" s="6">
        <v>1</v>
      </c>
      <c r="F402" s="6">
        <v>16</v>
      </c>
      <c r="G402" s="6" t="b">
        <v>0</v>
      </c>
      <c r="H402" s="6">
        <v>2</v>
      </c>
      <c r="I402" s="6">
        <v>2</v>
      </c>
      <c r="J402" s="12">
        <v>0.22</v>
      </c>
      <c r="K402" s="6">
        <v>0.2273</v>
      </c>
      <c r="L402" s="6">
        <v>0.87</v>
      </c>
      <c r="M402" s="6">
        <v>0.19400000000000001</v>
      </c>
      <c r="N402" s="6">
        <v>0</v>
      </c>
      <c r="O402" s="6">
        <v>61</v>
      </c>
      <c r="P402" s="6">
        <v>61</v>
      </c>
      <c r="Q402" s="15" t="str">
        <f t="shared" si="60"/>
        <v>Weekday</v>
      </c>
      <c r="R402" s="15" t="str">
        <f t="shared" si="61"/>
        <v>Afternoon</v>
      </c>
      <c r="S402" s="15" t="str">
        <f t="shared" si="62"/>
        <v>Hot</v>
      </c>
      <c r="T402" s="15" t="str">
        <f t="shared" si="63"/>
        <v>Humid</v>
      </c>
      <c r="U402" s="15" t="str">
        <f t="shared" si="64"/>
        <v>Mist/Cloudy</v>
      </c>
      <c r="V402" s="15" t="str">
        <f t="shared" si="65"/>
        <v>Off Peak</v>
      </c>
      <c r="W402" s="15" t="str">
        <f t="shared" si="66"/>
        <v>Jan</v>
      </c>
      <c r="X402" s="15" t="str">
        <f t="shared" si="67"/>
        <v>2011-Jan</v>
      </c>
      <c r="Y402" s="15" t="str">
        <f t="shared" si="68"/>
        <v>High Demand</v>
      </c>
      <c r="Z402" t="str">
        <f t="shared" si="69"/>
        <v>Tuesday</v>
      </c>
    </row>
    <row r="403" spans="1:26" x14ac:dyDescent="0.35">
      <c r="A403" s="8">
        <v>402</v>
      </c>
      <c r="B403" s="9">
        <v>40561</v>
      </c>
      <c r="C403" s="8">
        <v>1</v>
      </c>
      <c r="D403" s="8">
        <v>0</v>
      </c>
      <c r="E403" s="8">
        <v>1</v>
      </c>
      <c r="F403" s="8">
        <v>17</v>
      </c>
      <c r="G403" s="8" t="b">
        <v>0</v>
      </c>
      <c r="H403" s="8">
        <v>2</v>
      </c>
      <c r="I403" s="8">
        <v>2</v>
      </c>
      <c r="J403" s="13">
        <v>0.22</v>
      </c>
      <c r="K403" s="8">
        <v>0.2273</v>
      </c>
      <c r="L403" s="8">
        <v>0.82</v>
      </c>
      <c r="M403" s="8">
        <v>0.19400000000000001</v>
      </c>
      <c r="N403" s="8">
        <v>1</v>
      </c>
      <c r="O403" s="8">
        <v>124</v>
      </c>
      <c r="P403" s="8">
        <v>125</v>
      </c>
      <c r="Q403" s="15" t="str">
        <f t="shared" si="60"/>
        <v>Weekday</v>
      </c>
      <c r="R403" s="15" t="str">
        <f t="shared" si="61"/>
        <v>Night</v>
      </c>
      <c r="S403" s="15" t="str">
        <f t="shared" si="62"/>
        <v>Hot</v>
      </c>
      <c r="T403" s="15" t="str">
        <f t="shared" si="63"/>
        <v>Comfortable</v>
      </c>
      <c r="U403" s="15" t="str">
        <f t="shared" si="64"/>
        <v>Mist/Cloudy</v>
      </c>
      <c r="V403" s="15" t="str">
        <f t="shared" si="65"/>
        <v>PM Peak</v>
      </c>
      <c r="W403" s="15" t="str">
        <f t="shared" si="66"/>
        <v>Jan</v>
      </c>
      <c r="X403" s="15" t="str">
        <f t="shared" si="67"/>
        <v>2011-Jan</v>
      </c>
      <c r="Y403" s="15" t="str">
        <f t="shared" si="68"/>
        <v>High Demand</v>
      </c>
      <c r="Z403" t="str">
        <f t="shared" si="69"/>
        <v>Tuesday</v>
      </c>
    </row>
    <row r="404" spans="1:26" x14ac:dyDescent="0.35">
      <c r="A404" s="6">
        <v>403</v>
      </c>
      <c r="B404" s="7">
        <v>40561</v>
      </c>
      <c r="C404" s="6">
        <v>1</v>
      </c>
      <c r="D404" s="6">
        <v>0</v>
      </c>
      <c r="E404" s="6">
        <v>1</v>
      </c>
      <c r="F404" s="6">
        <v>18</v>
      </c>
      <c r="G404" s="6" t="b">
        <v>0</v>
      </c>
      <c r="H404" s="6">
        <v>2</v>
      </c>
      <c r="I404" s="6">
        <v>2</v>
      </c>
      <c r="J404" s="12">
        <v>0.22</v>
      </c>
      <c r="K404" s="6">
        <v>0.2273</v>
      </c>
      <c r="L404" s="6">
        <v>0.8</v>
      </c>
      <c r="M404" s="6">
        <v>0.16420000000000001</v>
      </c>
      <c r="N404" s="6">
        <v>1</v>
      </c>
      <c r="O404" s="6">
        <v>132</v>
      </c>
      <c r="P404" s="6">
        <v>133</v>
      </c>
      <c r="Q404" s="15" t="str">
        <f t="shared" si="60"/>
        <v>Weekday</v>
      </c>
      <c r="R404" s="15" t="str">
        <f t="shared" si="61"/>
        <v>Night</v>
      </c>
      <c r="S404" s="15" t="str">
        <f t="shared" si="62"/>
        <v>Hot</v>
      </c>
      <c r="T404" s="15" t="str">
        <f t="shared" si="63"/>
        <v>Comfortable</v>
      </c>
      <c r="U404" s="15" t="str">
        <f t="shared" si="64"/>
        <v>Mist/Cloudy</v>
      </c>
      <c r="V404" s="15" t="str">
        <f t="shared" si="65"/>
        <v>PM Peak</v>
      </c>
      <c r="W404" s="15" t="str">
        <f t="shared" si="66"/>
        <v>Jan</v>
      </c>
      <c r="X404" s="15" t="str">
        <f t="shared" si="67"/>
        <v>2011-Jan</v>
      </c>
      <c r="Y404" s="15" t="str">
        <f t="shared" si="68"/>
        <v>High Demand</v>
      </c>
      <c r="Z404" t="str">
        <f t="shared" si="69"/>
        <v>Tuesday</v>
      </c>
    </row>
    <row r="405" spans="1:26" x14ac:dyDescent="0.35">
      <c r="A405" s="8">
        <v>404</v>
      </c>
      <c r="B405" s="9">
        <v>40561</v>
      </c>
      <c r="C405" s="8">
        <v>1</v>
      </c>
      <c r="D405" s="8">
        <v>0</v>
      </c>
      <c r="E405" s="8">
        <v>1</v>
      </c>
      <c r="F405" s="8">
        <v>19</v>
      </c>
      <c r="G405" s="8" t="b">
        <v>0</v>
      </c>
      <c r="H405" s="8">
        <v>2</v>
      </c>
      <c r="I405" s="8">
        <v>2</v>
      </c>
      <c r="J405" s="13">
        <v>0.22</v>
      </c>
      <c r="K405" s="8">
        <v>0.2273</v>
      </c>
      <c r="L405" s="8">
        <v>0.8</v>
      </c>
      <c r="M405" s="8">
        <v>0.1343</v>
      </c>
      <c r="N405" s="8">
        <v>1</v>
      </c>
      <c r="O405" s="8">
        <v>98</v>
      </c>
      <c r="P405" s="8">
        <v>99</v>
      </c>
      <c r="Q405" s="15" t="str">
        <f t="shared" si="60"/>
        <v>Weekday</v>
      </c>
      <c r="R405" s="15" t="str">
        <f t="shared" si="61"/>
        <v>Night</v>
      </c>
      <c r="S405" s="15" t="str">
        <f t="shared" si="62"/>
        <v>Hot</v>
      </c>
      <c r="T405" s="15" t="str">
        <f t="shared" si="63"/>
        <v>Comfortable</v>
      </c>
      <c r="U405" s="15" t="str">
        <f t="shared" si="64"/>
        <v>Mist/Cloudy</v>
      </c>
      <c r="V405" s="15" t="str">
        <f t="shared" si="65"/>
        <v>PM Peak</v>
      </c>
      <c r="W405" s="15" t="str">
        <f t="shared" si="66"/>
        <v>Jan</v>
      </c>
      <c r="X405" s="15" t="str">
        <f t="shared" si="67"/>
        <v>2011-Jan</v>
      </c>
      <c r="Y405" s="15" t="str">
        <f t="shared" si="68"/>
        <v>High Demand</v>
      </c>
      <c r="Z405" t="str">
        <f t="shared" si="69"/>
        <v>Tuesday</v>
      </c>
    </row>
    <row r="406" spans="1:26" x14ac:dyDescent="0.35">
      <c r="A406" s="6">
        <v>405</v>
      </c>
      <c r="B406" s="7">
        <v>40561</v>
      </c>
      <c r="C406" s="6">
        <v>1</v>
      </c>
      <c r="D406" s="6">
        <v>0</v>
      </c>
      <c r="E406" s="6">
        <v>1</v>
      </c>
      <c r="F406" s="6">
        <v>20</v>
      </c>
      <c r="G406" s="6" t="b">
        <v>0</v>
      </c>
      <c r="H406" s="6">
        <v>2</v>
      </c>
      <c r="I406" s="6">
        <v>2</v>
      </c>
      <c r="J406" s="12">
        <v>0.22</v>
      </c>
      <c r="K406" s="6">
        <v>0.2727</v>
      </c>
      <c r="L406" s="6">
        <v>0.87</v>
      </c>
      <c r="M406" s="6">
        <v>0</v>
      </c>
      <c r="N406" s="6">
        <v>0</v>
      </c>
      <c r="O406" s="6">
        <v>83</v>
      </c>
      <c r="P406" s="6">
        <v>83</v>
      </c>
      <c r="Q406" s="15" t="str">
        <f t="shared" si="60"/>
        <v>Weekday</v>
      </c>
      <c r="R406" s="15" t="str">
        <f t="shared" si="61"/>
        <v>Night</v>
      </c>
      <c r="S406" s="15" t="str">
        <f t="shared" si="62"/>
        <v>Hot</v>
      </c>
      <c r="T406" s="15" t="str">
        <f t="shared" si="63"/>
        <v>Humid</v>
      </c>
      <c r="U406" s="15" t="str">
        <f t="shared" si="64"/>
        <v>Mist/Cloudy</v>
      </c>
      <c r="V406" s="15" t="str">
        <f t="shared" si="65"/>
        <v>Off Peak</v>
      </c>
      <c r="W406" s="15" t="str">
        <f t="shared" si="66"/>
        <v>Jan</v>
      </c>
      <c r="X406" s="15" t="str">
        <f t="shared" si="67"/>
        <v>2011-Jan</v>
      </c>
      <c r="Y406" s="15" t="str">
        <f t="shared" si="68"/>
        <v>High Demand</v>
      </c>
      <c r="Z406" t="str">
        <f t="shared" si="69"/>
        <v>Tuesday</v>
      </c>
    </row>
    <row r="407" spans="1:26" x14ac:dyDescent="0.35">
      <c r="A407" s="8">
        <v>406</v>
      </c>
      <c r="B407" s="9">
        <v>40561</v>
      </c>
      <c r="C407" s="8">
        <v>1</v>
      </c>
      <c r="D407" s="8">
        <v>0</v>
      </c>
      <c r="E407" s="8">
        <v>1</v>
      </c>
      <c r="F407" s="8">
        <v>21</v>
      </c>
      <c r="G407" s="8" t="b">
        <v>0</v>
      </c>
      <c r="H407" s="8">
        <v>2</v>
      </c>
      <c r="I407" s="8">
        <v>2</v>
      </c>
      <c r="J407" s="13">
        <v>0.22</v>
      </c>
      <c r="K407" s="8">
        <v>0.2424</v>
      </c>
      <c r="L407" s="8">
        <v>0.93</v>
      </c>
      <c r="M407" s="8">
        <v>0.1045</v>
      </c>
      <c r="N407" s="8">
        <v>0</v>
      </c>
      <c r="O407" s="8">
        <v>41</v>
      </c>
      <c r="P407" s="8">
        <v>41</v>
      </c>
      <c r="Q407" s="15" t="str">
        <f t="shared" si="60"/>
        <v>Weekday</v>
      </c>
      <c r="R407" s="15" t="str">
        <f t="shared" si="61"/>
        <v>Night</v>
      </c>
      <c r="S407" s="15" t="str">
        <f t="shared" si="62"/>
        <v>Hot</v>
      </c>
      <c r="T407" s="15" t="str">
        <f t="shared" si="63"/>
        <v>Humid</v>
      </c>
      <c r="U407" s="15" t="str">
        <f t="shared" si="64"/>
        <v>Mist/Cloudy</v>
      </c>
      <c r="V407" s="15" t="str">
        <f t="shared" si="65"/>
        <v>Off Peak</v>
      </c>
      <c r="W407" s="15" t="str">
        <f t="shared" si="66"/>
        <v>Jan</v>
      </c>
      <c r="X407" s="15" t="str">
        <f t="shared" si="67"/>
        <v>2011-Jan</v>
      </c>
      <c r="Y407" s="15" t="str">
        <f t="shared" si="68"/>
        <v>Low Demand</v>
      </c>
      <c r="Z407" t="str">
        <f t="shared" si="69"/>
        <v>Tuesday</v>
      </c>
    </row>
    <row r="408" spans="1:26" x14ac:dyDescent="0.35">
      <c r="A408" s="6">
        <v>407</v>
      </c>
      <c r="B408" s="7">
        <v>40561</v>
      </c>
      <c r="C408" s="6">
        <v>1</v>
      </c>
      <c r="D408" s="6">
        <v>0</v>
      </c>
      <c r="E408" s="6">
        <v>1</v>
      </c>
      <c r="F408" s="6">
        <v>22</v>
      </c>
      <c r="G408" s="6" t="b">
        <v>0</v>
      </c>
      <c r="H408" s="6">
        <v>2</v>
      </c>
      <c r="I408" s="6">
        <v>2</v>
      </c>
      <c r="J408" s="12">
        <v>0.22</v>
      </c>
      <c r="K408" s="6">
        <v>0.2576</v>
      </c>
      <c r="L408" s="6">
        <v>0.93</v>
      </c>
      <c r="M408" s="6">
        <v>8.9599999999999999E-2</v>
      </c>
      <c r="N408" s="6">
        <v>0</v>
      </c>
      <c r="O408" s="6">
        <v>33</v>
      </c>
      <c r="P408" s="6">
        <v>33</v>
      </c>
      <c r="Q408" s="15" t="str">
        <f t="shared" si="60"/>
        <v>Weekday</v>
      </c>
      <c r="R408" s="15" t="str">
        <f t="shared" si="61"/>
        <v>Night</v>
      </c>
      <c r="S408" s="15" t="str">
        <f t="shared" si="62"/>
        <v>Hot</v>
      </c>
      <c r="T408" s="15" t="str">
        <f t="shared" si="63"/>
        <v>Humid</v>
      </c>
      <c r="U408" s="15" t="str">
        <f t="shared" si="64"/>
        <v>Mist/Cloudy</v>
      </c>
      <c r="V408" s="15" t="str">
        <f t="shared" si="65"/>
        <v>Off Peak</v>
      </c>
      <c r="W408" s="15" t="str">
        <f t="shared" si="66"/>
        <v>Jan</v>
      </c>
      <c r="X408" s="15" t="str">
        <f t="shared" si="67"/>
        <v>2011-Jan</v>
      </c>
      <c r="Y408" s="15" t="str">
        <f t="shared" si="68"/>
        <v>Low Demand</v>
      </c>
      <c r="Z408" t="str">
        <f t="shared" si="69"/>
        <v>Tuesday</v>
      </c>
    </row>
    <row r="409" spans="1:26" x14ac:dyDescent="0.35">
      <c r="A409" s="8">
        <v>408</v>
      </c>
      <c r="B409" s="9">
        <v>40561</v>
      </c>
      <c r="C409" s="8">
        <v>1</v>
      </c>
      <c r="D409" s="8">
        <v>0</v>
      </c>
      <c r="E409" s="8">
        <v>1</v>
      </c>
      <c r="F409" s="8">
        <v>23</v>
      </c>
      <c r="G409" s="8" t="b">
        <v>0</v>
      </c>
      <c r="H409" s="8">
        <v>2</v>
      </c>
      <c r="I409" s="8">
        <v>2</v>
      </c>
      <c r="J409" s="13">
        <v>0.22</v>
      </c>
      <c r="K409" s="8">
        <v>0.2727</v>
      </c>
      <c r="L409" s="8">
        <v>0.93</v>
      </c>
      <c r="M409" s="8">
        <v>0</v>
      </c>
      <c r="N409" s="8">
        <v>1</v>
      </c>
      <c r="O409" s="8">
        <v>19</v>
      </c>
      <c r="P409" s="8">
        <v>20</v>
      </c>
      <c r="Q409" s="15" t="str">
        <f t="shared" si="60"/>
        <v>Weekday</v>
      </c>
      <c r="R409" s="15" t="str">
        <f t="shared" si="61"/>
        <v>Night</v>
      </c>
      <c r="S409" s="15" t="str">
        <f t="shared" si="62"/>
        <v>Hot</v>
      </c>
      <c r="T409" s="15" t="str">
        <f t="shared" si="63"/>
        <v>Humid</v>
      </c>
      <c r="U409" s="15" t="str">
        <f t="shared" si="64"/>
        <v>Mist/Cloudy</v>
      </c>
      <c r="V409" s="15" t="str">
        <f t="shared" si="65"/>
        <v>Off Peak</v>
      </c>
      <c r="W409" s="15" t="str">
        <f t="shared" si="66"/>
        <v>Jan</v>
      </c>
      <c r="X409" s="15" t="str">
        <f t="shared" si="67"/>
        <v>2011-Jan</v>
      </c>
      <c r="Y409" s="15" t="str">
        <f t="shared" si="68"/>
        <v>Low Demand</v>
      </c>
      <c r="Z409" t="str">
        <f t="shared" si="69"/>
        <v>Tuesday</v>
      </c>
    </row>
    <row r="410" spans="1:26" x14ac:dyDescent="0.35">
      <c r="A410" s="6">
        <v>409</v>
      </c>
      <c r="B410" s="7">
        <v>40562</v>
      </c>
      <c r="C410" s="6">
        <v>1</v>
      </c>
      <c r="D410" s="6">
        <v>0</v>
      </c>
      <c r="E410" s="6">
        <v>1</v>
      </c>
      <c r="F410" s="6">
        <v>0</v>
      </c>
      <c r="G410" s="6" t="b">
        <v>0</v>
      </c>
      <c r="H410" s="6">
        <v>3</v>
      </c>
      <c r="I410" s="6">
        <v>2</v>
      </c>
      <c r="J410" s="12">
        <v>0.22</v>
      </c>
      <c r="K410" s="6">
        <v>0.2727</v>
      </c>
      <c r="L410" s="6">
        <v>0.93</v>
      </c>
      <c r="M410" s="6">
        <v>0</v>
      </c>
      <c r="N410" s="6">
        <v>0</v>
      </c>
      <c r="O410" s="6">
        <v>3</v>
      </c>
      <c r="P410" s="6">
        <v>3</v>
      </c>
      <c r="Q410" s="15" t="str">
        <f t="shared" si="60"/>
        <v>Weekday</v>
      </c>
      <c r="R410" s="15" t="str">
        <f t="shared" si="61"/>
        <v>Late Night</v>
      </c>
      <c r="S410" s="15" t="str">
        <f t="shared" si="62"/>
        <v>Hot</v>
      </c>
      <c r="T410" s="15" t="str">
        <f t="shared" si="63"/>
        <v>Humid</v>
      </c>
      <c r="U410" s="15" t="str">
        <f t="shared" si="64"/>
        <v>Mist/Cloudy</v>
      </c>
      <c r="V410" s="15" t="str">
        <f t="shared" si="65"/>
        <v>Off Peak</v>
      </c>
      <c r="W410" s="15" t="str">
        <f t="shared" si="66"/>
        <v>Jan</v>
      </c>
      <c r="X410" s="15" t="str">
        <f t="shared" si="67"/>
        <v>2011-Jan</v>
      </c>
      <c r="Y410" s="15" t="str">
        <f t="shared" si="68"/>
        <v>Low Demand</v>
      </c>
      <c r="Z410" t="str">
        <f t="shared" si="69"/>
        <v>Wednesday</v>
      </c>
    </row>
    <row r="411" spans="1:26" x14ac:dyDescent="0.35">
      <c r="A411" s="8">
        <v>410</v>
      </c>
      <c r="B411" s="9">
        <v>40562</v>
      </c>
      <c r="C411" s="8">
        <v>1</v>
      </c>
      <c r="D411" s="8">
        <v>0</v>
      </c>
      <c r="E411" s="8">
        <v>1</v>
      </c>
      <c r="F411" s="8">
        <v>1</v>
      </c>
      <c r="G411" s="8" t="b">
        <v>0</v>
      </c>
      <c r="H411" s="8">
        <v>3</v>
      </c>
      <c r="I411" s="8">
        <v>3</v>
      </c>
      <c r="J411" s="13">
        <v>0.22</v>
      </c>
      <c r="K411" s="8">
        <v>0.2273</v>
      </c>
      <c r="L411" s="8">
        <v>0.93</v>
      </c>
      <c r="M411" s="8">
        <v>0.1343</v>
      </c>
      <c r="N411" s="8">
        <v>1</v>
      </c>
      <c r="O411" s="8">
        <v>6</v>
      </c>
      <c r="P411" s="8">
        <v>7</v>
      </c>
      <c r="Q411" s="15" t="str">
        <f t="shared" si="60"/>
        <v>Weekday</v>
      </c>
      <c r="R411" s="15" t="str">
        <f t="shared" si="61"/>
        <v>Late Night</v>
      </c>
      <c r="S411" s="15" t="str">
        <f t="shared" si="62"/>
        <v>Hot</v>
      </c>
      <c r="T411" s="15" t="str">
        <f t="shared" si="63"/>
        <v>Humid</v>
      </c>
      <c r="U411" s="15" t="str">
        <f t="shared" si="64"/>
        <v>Light Rain</v>
      </c>
      <c r="V411" s="15" t="str">
        <f t="shared" si="65"/>
        <v>Off Peak</v>
      </c>
      <c r="W411" s="15" t="str">
        <f t="shared" si="66"/>
        <v>Jan</v>
      </c>
      <c r="X411" s="15" t="str">
        <f t="shared" si="67"/>
        <v>2011-Jan</v>
      </c>
      <c r="Y411" s="15" t="str">
        <f t="shared" si="68"/>
        <v>Low Demand</v>
      </c>
      <c r="Z411" t="str">
        <f t="shared" si="69"/>
        <v>Wednesday</v>
      </c>
    </row>
    <row r="412" spans="1:26" x14ac:dyDescent="0.35">
      <c r="A412" s="6">
        <v>411</v>
      </c>
      <c r="B412" s="7">
        <v>40562</v>
      </c>
      <c r="C412" s="6">
        <v>1</v>
      </c>
      <c r="D412" s="6">
        <v>0</v>
      </c>
      <c r="E412" s="6">
        <v>1</v>
      </c>
      <c r="F412" s="6">
        <v>2</v>
      </c>
      <c r="G412" s="6" t="b">
        <v>0</v>
      </c>
      <c r="H412" s="6">
        <v>3</v>
      </c>
      <c r="I412" s="6">
        <v>3</v>
      </c>
      <c r="J412" s="12">
        <v>0.22</v>
      </c>
      <c r="K412" s="6">
        <v>0.2273</v>
      </c>
      <c r="L412" s="6">
        <v>0.93</v>
      </c>
      <c r="M412" s="6">
        <v>0.1343</v>
      </c>
      <c r="N412" s="6">
        <v>0</v>
      </c>
      <c r="O412" s="6">
        <v>3</v>
      </c>
      <c r="P412" s="6">
        <v>3</v>
      </c>
      <c r="Q412" s="15" t="str">
        <f t="shared" si="60"/>
        <v>Weekday</v>
      </c>
      <c r="R412" s="15" t="str">
        <f t="shared" si="61"/>
        <v>Late Night</v>
      </c>
      <c r="S412" s="15" t="str">
        <f t="shared" si="62"/>
        <v>Hot</v>
      </c>
      <c r="T412" s="15" t="str">
        <f t="shared" si="63"/>
        <v>Humid</v>
      </c>
      <c r="U412" s="15" t="str">
        <f t="shared" si="64"/>
        <v>Light Rain</v>
      </c>
      <c r="V412" s="15" t="str">
        <f t="shared" si="65"/>
        <v>Off Peak</v>
      </c>
      <c r="W412" s="15" t="str">
        <f t="shared" si="66"/>
        <v>Jan</v>
      </c>
      <c r="X412" s="15" t="str">
        <f t="shared" si="67"/>
        <v>2011-Jan</v>
      </c>
      <c r="Y412" s="15" t="str">
        <f t="shared" si="68"/>
        <v>Low Demand</v>
      </c>
      <c r="Z412" t="str">
        <f t="shared" si="69"/>
        <v>Wednesday</v>
      </c>
    </row>
    <row r="413" spans="1:26" x14ac:dyDescent="0.35">
      <c r="A413" s="8">
        <v>412</v>
      </c>
      <c r="B413" s="9">
        <v>40562</v>
      </c>
      <c r="C413" s="8">
        <v>1</v>
      </c>
      <c r="D413" s="8">
        <v>0</v>
      </c>
      <c r="E413" s="8">
        <v>1</v>
      </c>
      <c r="F413" s="8">
        <v>4</v>
      </c>
      <c r="G413" s="8" t="b">
        <v>0</v>
      </c>
      <c r="H413" s="8">
        <v>3</v>
      </c>
      <c r="I413" s="8">
        <v>3</v>
      </c>
      <c r="J413" s="13">
        <v>0.22</v>
      </c>
      <c r="K413" s="8">
        <v>0.2273</v>
      </c>
      <c r="L413" s="8">
        <v>0.93</v>
      </c>
      <c r="M413" s="8">
        <v>0.1343</v>
      </c>
      <c r="N413" s="8">
        <v>1</v>
      </c>
      <c r="O413" s="8">
        <v>1</v>
      </c>
      <c r="P413" s="8">
        <v>2</v>
      </c>
      <c r="Q413" s="15" t="str">
        <f t="shared" si="60"/>
        <v>Weekday</v>
      </c>
      <c r="R413" s="15" t="str">
        <f t="shared" si="61"/>
        <v>Late Night</v>
      </c>
      <c r="S413" s="15" t="str">
        <f t="shared" si="62"/>
        <v>Hot</v>
      </c>
      <c r="T413" s="15" t="str">
        <f t="shared" si="63"/>
        <v>Humid</v>
      </c>
      <c r="U413" s="15" t="str">
        <f t="shared" si="64"/>
        <v>Light Rain</v>
      </c>
      <c r="V413" s="15" t="str">
        <f t="shared" si="65"/>
        <v>Off Peak</v>
      </c>
      <c r="W413" s="15" t="str">
        <f t="shared" si="66"/>
        <v>Jan</v>
      </c>
      <c r="X413" s="15" t="str">
        <f t="shared" si="67"/>
        <v>2011-Jan</v>
      </c>
      <c r="Y413" s="15" t="str">
        <f t="shared" si="68"/>
        <v>Low Demand</v>
      </c>
      <c r="Z413" t="str">
        <f t="shared" si="69"/>
        <v>Wednesday</v>
      </c>
    </row>
    <row r="414" spans="1:26" x14ac:dyDescent="0.35">
      <c r="A414" s="6">
        <v>413</v>
      </c>
      <c r="B414" s="7">
        <v>40562</v>
      </c>
      <c r="C414" s="6">
        <v>1</v>
      </c>
      <c r="D414" s="6">
        <v>0</v>
      </c>
      <c r="E414" s="6">
        <v>1</v>
      </c>
      <c r="F414" s="6">
        <v>5</v>
      </c>
      <c r="G414" s="6" t="b">
        <v>0</v>
      </c>
      <c r="H414" s="6">
        <v>3</v>
      </c>
      <c r="I414" s="6">
        <v>2</v>
      </c>
      <c r="J414" s="12">
        <v>0.22</v>
      </c>
      <c r="K414" s="6">
        <v>0.2576</v>
      </c>
      <c r="L414" s="6">
        <v>0.93</v>
      </c>
      <c r="M414" s="6">
        <v>8.9599999999999999E-2</v>
      </c>
      <c r="N414" s="6">
        <v>0</v>
      </c>
      <c r="O414" s="6">
        <v>7</v>
      </c>
      <c r="P414" s="6">
        <v>7</v>
      </c>
      <c r="Q414" s="15" t="str">
        <f t="shared" si="60"/>
        <v>Weekday</v>
      </c>
      <c r="R414" s="15" t="str">
        <f t="shared" si="61"/>
        <v>Late Night</v>
      </c>
      <c r="S414" s="15" t="str">
        <f t="shared" si="62"/>
        <v>Hot</v>
      </c>
      <c r="T414" s="15" t="str">
        <f t="shared" si="63"/>
        <v>Humid</v>
      </c>
      <c r="U414" s="15" t="str">
        <f t="shared" si="64"/>
        <v>Mist/Cloudy</v>
      </c>
      <c r="V414" s="15" t="str">
        <f t="shared" si="65"/>
        <v>Off Peak</v>
      </c>
      <c r="W414" s="15" t="str">
        <f t="shared" si="66"/>
        <v>Jan</v>
      </c>
      <c r="X414" s="15" t="str">
        <f t="shared" si="67"/>
        <v>2011-Jan</v>
      </c>
      <c r="Y414" s="15" t="str">
        <f t="shared" si="68"/>
        <v>Low Demand</v>
      </c>
      <c r="Z414" t="str">
        <f t="shared" si="69"/>
        <v>Wednesday</v>
      </c>
    </row>
    <row r="415" spans="1:26" x14ac:dyDescent="0.35">
      <c r="A415" s="8">
        <v>414</v>
      </c>
      <c r="B415" s="9">
        <v>40562</v>
      </c>
      <c r="C415" s="8">
        <v>1</v>
      </c>
      <c r="D415" s="8">
        <v>0</v>
      </c>
      <c r="E415" s="8">
        <v>1</v>
      </c>
      <c r="F415" s="8">
        <v>6</v>
      </c>
      <c r="G415" s="8" t="b">
        <v>0</v>
      </c>
      <c r="H415" s="8">
        <v>3</v>
      </c>
      <c r="I415" s="8">
        <v>2</v>
      </c>
      <c r="J415" s="13">
        <v>0.22</v>
      </c>
      <c r="K415" s="8">
        <v>0.2576</v>
      </c>
      <c r="L415" s="8">
        <v>0.93</v>
      </c>
      <c r="M415" s="8">
        <v>8.9599999999999999E-2</v>
      </c>
      <c r="N415" s="8">
        <v>0</v>
      </c>
      <c r="O415" s="8">
        <v>32</v>
      </c>
      <c r="P415" s="8">
        <v>32</v>
      </c>
      <c r="Q415" s="15" t="str">
        <f t="shared" si="60"/>
        <v>Weekday</v>
      </c>
      <c r="R415" s="15" t="str">
        <f t="shared" si="61"/>
        <v>Morning</v>
      </c>
      <c r="S415" s="15" t="str">
        <f t="shared" si="62"/>
        <v>Hot</v>
      </c>
      <c r="T415" s="15" t="str">
        <f t="shared" si="63"/>
        <v>Humid</v>
      </c>
      <c r="U415" s="15" t="str">
        <f t="shared" si="64"/>
        <v>Mist/Cloudy</v>
      </c>
      <c r="V415" s="15" t="str">
        <f t="shared" si="65"/>
        <v>Off Peak</v>
      </c>
      <c r="W415" s="15" t="str">
        <f t="shared" si="66"/>
        <v>Jan</v>
      </c>
      <c r="X415" s="15" t="str">
        <f t="shared" si="67"/>
        <v>2011-Jan</v>
      </c>
      <c r="Y415" s="15" t="str">
        <f t="shared" si="68"/>
        <v>Low Demand</v>
      </c>
      <c r="Z415" t="str">
        <f t="shared" si="69"/>
        <v>Wednesday</v>
      </c>
    </row>
    <row r="416" spans="1:26" x14ac:dyDescent="0.35">
      <c r="A416" s="6">
        <v>415</v>
      </c>
      <c r="B416" s="7">
        <v>40562</v>
      </c>
      <c r="C416" s="6">
        <v>1</v>
      </c>
      <c r="D416" s="6">
        <v>0</v>
      </c>
      <c r="E416" s="6">
        <v>1</v>
      </c>
      <c r="F416" s="6">
        <v>7</v>
      </c>
      <c r="G416" s="6" t="b">
        <v>0</v>
      </c>
      <c r="H416" s="6">
        <v>3</v>
      </c>
      <c r="I416" s="6">
        <v>2</v>
      </c>
      <c r="J416" s="12">
        <v>0.24</v>
      </c>
      <c r="K416" s="6">
        <v>0.2576</v>
      </c>
      <c r="L416" s="6">
        <v>0.92</v>
      </c>
      <c r="M416" s="6">
        <v>0.1045</v>
      </c>
      <c r="N416" s="6">
        <v>1</v>
      </c>
      <c r="O416" s="6">
        <v>89</v>
      </c>
      <c r="P416" s="6">
        <v>90</v>
      </c>
      <c r="Q416" s="15" t="str">
        <f t="shared" si="60"/>
        <v>Weekday</v>
      </c>
      <c r="R416" s="15" t="str">
        <f t="shared" si="61"/>
        <v>Morning</v>
      </c>
      <c r="S416" s="15" t="str">
        <f t="shared" si="62"/>
        <v>Hot</v>
      </c>
      <c r="T416" s="15" t="str">
        <f t="shared" si="63"/>
        <v>Humid</v>
      </c>
      <c r="U416" s="15" t="str">
        <f t="shared" si="64"/>
        <v>Mist/Cloudy</v>
      </c>
      <c r="V416" s="15" t="str">
        <f t="shared" si="65"/>
        <v>AM Peak</v>
      </c>
      <c r="W416" s="15" t="str">
        <f t="shared" si="66"/>
        <v>Jan</v>
      </c>
      <c r="X416" s="15" t="str">
        <f t="shared" si="67"/>
        <v>2011-Jan</v>
      </c>
      <c r="Y416" s="15" t="str">
        <f t="shared" si="68"/>
        <v>High Demand</v>
      </c>
      <c r="Z416" t="str">
        <f t="shared" si="69"/>
        <v>Wednesday</v>
      </c>
    </row>
    <row r="417" spans="1:26" x14ac:dyDescent="0.35">
      <c r="A417" s="8">
        <v>416</v>
      </c>
      <c r="B417" s="9">
        <v>40562</v>
      </c>
      <c r="C417" s="8">
        <v>1</v>
      </c>
      <c r="D417" s="8">
        <v>0</v>
      </c>
      <c r="E417" s="8">
        <v>1</v>
      </c>
      <c r="F417" s="8">
        <v>8</v>
      </c>
      <c r="G417" s="8" t="b">
        <v>0</v>
      </c>
      <c r="H417" s="8">
        <v>3</v>
      </c>
      <c r="I417" s="8">
        <v>2</v>
      </c>
      <c r="J417" s="13">
        <v>0.24</v>
      </c>
      <c r="K417" s="8">
        <v>0.2576</v>
      </c>
      <c r="L417" s="8">
        <v>0.93</v>
      </c>
      <c r="M417" s="8">
        <v>0.1045</v>
      </c>
      <c r="N417" s="8">
        <v>1</v>
      </c>
      <c r="O417" s="8">
        <v>196</v>
      </c>
      <c r="P417" s="8">
        <v>197</v>
      </c>
      <c r="Q417" s="15" t="str">
        <f t="shared" si="60"/>
        <v>Weekday</v>
      </c>
      <c r="R417" s="15" t="str">
        <f t="shared" si="61"/>
        <v>Morning</v>
      </c>
      <c r="S417" s="15" t="str">
        <f t="shared" si="62"/>
        <v>Hot</v>
      </c>
      <c r="T417" s="15" t="str">
        <f t="shared" si="63"/>
        <v>Humid</v>
      </c>
      <c r="U417" s="15" t="str">
        <f t="shared" si="64"/>
        <v>Mist/Cloudy</v>
      </c>
      <c r="V417" s="15" t="str">
        <f t="shared" si="65"/>
        <v>AM Peak</v>
      </c>
      <c r="W417" s="15" t="str">
        <f t="shared" si="66"/>
        <v>Jan</v>
      </c>
      <c r="X417" s="15" t="str">
        <f t="shared" si="67"/>
        <v>2011-Jan</v>
      </c>
      <c r="Y417" s="15" t="str">
        <f t="shared" si="68"/>
        <v>High Demand</v>
      </c>
      <c r="Z417" t="str">
        <f t="shared" si="69"/>
        <v>Wednesday</v>
      </c>
    </row>
    <row r="418" spans="1:26" x14ac:dyDescent="0.35">
      <c r="A418" s="6">
        <v>417</v>
      </c>
      <c r="B418" s="7">
        <v>40562</v>
      </c>
      <c r="C418" s="6">
        <v>1</v>
      </c>
      <c r="D418" s="6">
        <v>0</v>
      </c>
      <c r="E418" s="6">
        <v>1</v>
      </c>
      <c r="F418" s="6">
        <v>9</v>
      </c>
      <c r="G418" s="6" t="b">
        <v>0</v>
      </c>
      <c r="H418" s="6">
        <v>3</v>
      </c>
      <c r="I418" s="6">
        <v>2</v>
      </c>
      <c r="J418" s="12">
        <v>0.24</v>
      </c>
      <c r="K418" s="6">
        <v>0.2576</v>
      </c>
      <c r="L418" s="6">
        <v>0.93</v>
      </c>
      <c r="M418" s="6">
        <v>0.1045</v>
      </c>
      <c r="N418" s="6">
        <v>2</v>
      </c>
      <c r="O418" s="6">
        <v>107</v>
      </c>
      <c r="P418" s="6">
        <v>109</v>
      </c>
      <c r="Q418" s="15" t="str">
        <f t="shared" si="60"/>
        <v>Weekday</v>
      </c>
      <c r="R418" s="15" t="str">
        <f t="shared" si="61"/>
        <v>Morning</v>
      </c>
      <c r="S418" s="15" t="str">
        <f t="shared" si="62"/>
        <v>Hot</v>
      </c>
      <c r="T418" s="15" t="str">
        <f t="shared" si="63"/>
        <v>Humid</v>
      </c>
      <c r="U418" s="15" t="str">
        <f t="shared" si="64"/>
        <v>Mist/Cloudy</v>
      </c>
      <c r="V418" s="15" t="str">
        <f t="shared" si="65"/>
        <v>AM Peak</v>
      </c>
      <c r="W418" s="15" t="str">
        <f t="shared" si="66"/>
        <v>Jan</v>
      </c>
      <c r="X418" s="15" t="str">
        <f t="shared" si="67"/>
        <v>2011-Jan</v>
      </c>
      <c r="Y418" s="15" t="str">
        <f t="shared" si="68"/>
        <v>High Demand</v>
      </c>
      <c r="Z418" t="str">
        <f t="shared" si="69"/>
        <v>Wednesday</v>
      </c>
    </row>
    <row r="419" spans="1:26" x14ac:dyDescent="0.35">
      <c r="A419" s="8">
        <v>418</v>
      </c>
      <c r="B419" s="9">
        <v>40562</v>
      </c>
      <c r="C419" s="8">
        <v>1</v>
      </c>
      <c r="D419" s="8">
        <v>0</v>
      </c>
      <c r="E419" s="8">
        <v>1</v>
      </c>
      <c r="F419" s="8">
        <v>10</v>
      </c>
      <c r="G419" s="8" t="b">
        <v>0</v>
      </c>
      <c r="H419" s="8">
        <v>3</v>
      </c>
      <c r="I419" s="8">
        <v>2</v>
      </c>
      <c r="J419" s="13">
        <v>0.26</v>
      </c>
      <c r="K419" s="8">
        <v>0.2727</v>
      </c>
      <c r="L419" s="8">
        <v>0.93</v>
      </c>
      <c r="M419" s="8">
        <v>0.1343</v>
      </c>
      <c r="N419" s="8">
        <v>1</v>
      </c>
      <c r="O419" s="8">
        <v>46</v>
      </c>
      <c r="P419" s="8">
        <v>47</v>
      </c>
      <c r="Q419" s="15" t="str">
        <f t="shared" si="60"/>
        <v>Weekday</v>
      </c>
      <c r="R419" s="15" t="str">
        <f t="shared" si="61"/>
        <v>Morning</v>
      </c>
      <c r="S419" s="15" t="str">
        <f t="shared" si="62"/>
        <v>Hot</v>
      </c>
      <c r="T419" s="15" t="str">
        <f t="shared" si="63"/>
        <v>Humid</v>
      </c>
      <c r="U419" s="15" t="str">
        <f t="shared" si="64"/>
        <v>Mist/Cloudy</v>
      </c>
      <c r="V419" s="15" t="str">
        <f t="shared" si="65"/>
        <v>Off Peak</v>
      </c>
      <c r="W419" s="15" t="str">
        <f t="shared" si="66"/>
        <v>Jan</v>
      </c>
      <c r="X419" s="15" t="str">
        <f t="shared" si="67"/>
        <v>2011-Jan</v>
      </c>
      <c r="Y419" s="15" t="str">
        <f t="shared" si="68"/>
        <v>Low Demand</v>
      </c>
      <c r="Z419" t="str">
        <f t="shared" si="69"/>
        <v>Wednesday</v>
      </c>
    </row>
    <row r="420" spans="1:26" x14ac:dyDescent="0.35">
      <c r="A420" s="6">
        <v>419</v>
      </c>
      <c r="B420" s="7">
        <v>40562</v>
      </c>
      <c r="C420" s="6">
        <v>1</v>
      </c>
      <c r="D420" s="6">
        <v>0</v>
      </c>
      <c r="E420" s="6">
        <v>1</v>
      </c>
      <c r="F420" s="6">
        <v>11</v>
      </c>
      <c r="G420" s="6" t="b">
        <v>0</v>
      </c>
      <c r="H420" s="6">
        <v>3</v>
      </c>
      <c r="I420" s="6">
        <v>2</v>
      </c>
      <c r="J420" s="12">
        <v>0.28000000000000003</v>
      </c>
      <c r="K420" s="6">
        <v>0.30299999999999999</v>
      </c>
      <c r="L420" s="6">
        <v>0.87</v>
      </c>
      <c r="M420" s="6">
        <v>8.9599999999999999E-2</v>
      </c>
      <c r="N420" s="6">
        <v>5</v>
      </c>
      <c r="O420" s="6">
        <v>47</v>
      </c>
      <c r="P420" s="6">
        <v>52</v>
      </c>
      <c r="Q420" s="15" t="str">
        <f t="shared" si="60"/>
        <v>Weekday</v>
      </c>
      <c r="R420" s="15" t="str">
        <f t="shared" si="61"/>
        <v>Morning</v>
      </c>
      <c r="S420" s="15" t="str">
        <f t="shared" si="62"/>
        <v>Hot</v>
      </c>
      <c r="T420" s="15" t="str">
        <f t="shared" si="63"/>
        <v>Humid</v>
      </c>
      <c r="U420" s="15" t="str">
        <f t="shared" si="64"/>
        <v>Mist/Cloudy</v>
      </c>
      <c r="V420" s="15" t="str">
        <f t="shared" si="65"/>
        <v>Off Peak</v>
      </c>
      <c r="W420" s="15" t="str">
        <f t="shared" si="66"/>
        <v>Jan</v>
      </c>
      <c r="X420" s="15" t="str">
        <f t="shared" si="67"/>
        <v>2011-Jan</v>
      </c>
      <c r="Y420" s="15" t="str">
        <f t="shared" si="68"/>
        <v>Low Demand</v>
      </c>
      <c r="Z420" t="str">
        <f t="shared" si="69"/>
        <v>Wednesday</v>
      </c>
    </row>
    <row r="421" spans="1:26" x14ac:dyDescent="0.35">
      <c r="A421" s="8">
        <v>420</v>
      </c>
      <c r="B421" s="9">
        <v>40562</v>
      </c>
      <c r="C421" s="8">
        <v>1</v>
      </c>
      <c r="D421" s="8">
        <v>0</v>
      </c>
      <c r="E421" s="8">
        <v>1</v>
      </c>
      <c r="F421" s="8">
        <v>12</v>
      </c>
      <c r="G421" s="8" t="b">
        <v>0</v>
      </c>
      <c r="H421" s="8">
        <v>3</v>
      </c>
      <c r="I421" s="8">
        <v>2</v>
      </c>
      <c r="J421" s="13">
        <v>0.3</v>
      </c>
      <c r="K421" s="8">
        <v>0.31819999999999998</v>
      </c>
      <c r="L421" s="8">
        <v>0.81</v>
      </c>
      <c r="M421" s="8">
        <v>8.9599999999999999E-2</v>
      </c>
      <c r="N421" s="8">
        <v>5</v>
      </c>
      <c r="O421" s="8">
        <v>65</v>
      </c>
      <c r="P421" s="8">
        <v>70</v>
      </c>
      <c r="Q421" s="15" t="str">
        <f t="shared" si="60"/>
        <v>Weekday</v>
      </c>
      <c r="R421" s="15" t="str">
        <f t="shared" si="61"/>
        <v>Afternoon</v>
      </c>
      <c r="S421" s="15" t="str">
        <f t="shared" si="62"/>
        <v>Hot</v>
      </c>
      <c r="T421" s="15" t="str">
        <f t="shared" si="63"/>
        <v>Comfortable</v>
      </c>
      <c r="U421" s="15" t="str">
        <f t="shared" si="64"/>
        <v>Mist/Cloudy</v>
      </c>
      <c r="V421" s="15" t="str">
        <f t="shared" si="65"/>
        <v>Off Peak</v>
      </c>
      <c r="W421" s="15" t="str">
        <f t="shared" si="66"/>
        <v>Jan</v>
      </c>
      <c r="X421" s="15" t="str">
        <f t="shared" si="67"/>
        <v>2011-Jan</v>
      </c>
      <c r="Y421" s="15" t="str">
        <f t="shared" si="68"/>
        <v>High Demand</v>
      </c>
      <c r="Z421" t="str">
        <f t="shared" si="69"/>
        <v>Wednesday</v>
      </c>
    </row>
    <row r="422" spans="1:26" x14ac:dyDescent="0.35">
      <c r="A422" s="6">
        <v>421</v>
      </c>
      <c r="B422" s="7">
        <v>40562</v>
      </c>
      <c r="C422" s="6">
        <v>1</v>
      </c>
      <c r="D422" s="6">
        <v>0</v>
      </c>
      <c r="E422" s="6">
        <v>1</v>
      </c>
      <c r="F422" s="6">
        <v>13</v>
      </c>
      <c r="G422" s="6" t="b">
        <v>0</v>
      </c>
      <c r="H422" s="6">
        <v>3</v>
      </c>
      <c r="I422" s="6">
        <v>1</v>
      </c>
      <c r="J422" s="12">
        <v>0.4</v>
      </c>
      <c r="K422" s="6">
        <v>0.40910000000000002</v>
      </c>
      <c r="L422" s="6">
        <v>0.62</v>
      </c>
      <c r="M422" s="6">
        <v>0.28360000000000002</v>
      </c>
      <c r="N422" s="6">
        <v>11</v>
      </c>
      <c r="O422" s="6">
        <v>67</v>
      </c>
      <c r="P422" s="6">
        <v>78</v>
      </c>
      <c r="Q422" s="15" t="str">
        <f t="shared" si="60"/>
        <v>Weekday</v>
      </c>
      <c r="R422" s="15" t="str">
        <f t="shared" si="61"/>
        <v>Afternoon</v>
      </c>
      <c r="S422" s="15" t="str">
        <f t="shared" si="62"/>
        <v>Hot</v>
      </c>
      <c r="T422" s="15" t="str">
        <f t="shared" si="63"/>
        <v>Comfortable</v>
      </c>
      <c r="U422" s="15" t="str">
        <f t="shared" si="64"/>
        <v>Clear</v>
      </c>
      <c r="V422" s="15" t="str">
        <f t="shared" si="65"/>
        <v>Off Peak</v>
      </c>
      <c r="W422" s="15" t="str">
        <f t="shared" si="66"/>
        <v>Jan</v>
      </c>
      <c r="X422" s="15" t="str">
        <f t="shared" si="67"/>
        <v>2011-Jan</v>
      </c>
      <c r="Y422" s="15" t="str">
        <f t="shared" si="68"/>
        <v>High Demand</v>
      </c>
      <c r="Z422" t="str">
        <f t="shared" si="69"/>
        <v>Wednesday</v>
      </c>
    </row>
    <row r="423" spans="1:26" x14ac:dyDescent="0.35">
      <c r="A423" s="8">
        <v>422</v>
      </c>
      <c r="B423" s="9">
        <v>40562</v>
      </c>
      <c r="C423" s="8">
        <v>1</v>
      </c>
      <c r="D423" s="8">
        <v>0</v>
      </c>
      <c r="E423" s="8">
        <v>1</v>
      </c>
      <c r="F423" s="8">
        <v>14</v>
      </c>
      <c r="G423" s="8" t="b">
        <v>0</v>
      </c>
      <c r="H423" s="8">
        <v>3</v>
      </c>
      <c r="I423" s="8">
        <v>1</v>
      </c>
      <c r="J423" s="13">
        <v>0.4</v>
      </c>
      <c r="K423" s="8">
        <v>0.40910000000000002</v>
      </c>
      <c r="L423" s="8">
        <v>0.57999999999999996</v>
      </c>
      <c r="M423" s="8">
        <v>0.25369999999999998</v>
      </c>
      <c r="N423" s="8">
        <v>7</v>
      </c>
      <c r="O423" s="8">
        <v>68</v>
      </c>
      <c r="P423" s="8">
        <v>75</v>
      </c>
      <c r="Q423" s="15" t="str">
        <f t="shared" si="60"/>
        <v>Weekday</v>
      </c>
      <c r="R423" s="15" t="str">
        <f t="shared" si="61"/>
        <v>Afternoon</v>
      </c>
      <c r="S423" s="15" t="str">
        <f t="shared" si="62"/>
        <v>Hot</v>
      </c>
      <c r="T423" s="15" t="str">
        <f t="shared" si="63"/>
        <v>Comfortable</v>
      </c>
      <c r="U423" s="15" t="str">
        <f t="shared" si="64"/>
        <v>Clear</v>
      </c>
      <c r="V423" s="15" t="str">
        <f t="shared" si="65"/>
        <v>Off Peak</v>
      </c>
      <c r="W423" s="15" t="str">
        <f t="shared" si="66"/>
        <v>Jan</v>
      </c>
      <c r="X423" s="15" t="str">
        <f t="shared" si="67"/>
        <v>2011-Jan</v>
      </c>
      <c r="Y423" s="15" t="str">
        <f t="shared" si="68"/>
        <v>High Demand</v>
      </c>
      <c r="Z423" t="str">
        <f t="shared" si="69"/>
        <v>Wednesday</v>
      </c>
    </row>
    <row r="424" spans="1:26" x14ac:dyDescent="0.35">
      <c r="A424" s="6">
        <v>423</v>
      </c>
      <c r="B424" s="7">
        <v>40562</v>
      </c>
      <c r="C424" s="6">
        <v>1</v>
      </c>
      <c r="D424" s="6">
        <v>0</v>
      </c>
      <c r="E424" s="6">
        <v>1</v>
      </c>
      <c r="F424" s="6">
        <v>15</v>
      </c>
      <c r="G424" s="6" t="b">
        <v>0</v>
      </c>
      <c r="H424" s="6">
        <v>3</v>
      </c>
      <c r="I424" s="6">
        <v>1</v>
      </c>
      <c r="J424" s="12">
        <v>0.4</v>
      </c>
      <c r="K424" s="6">
        <v>0.40910000000000002</v>
      </c>
      <c r="L424" s="6">
        <v>0.54</v>
      </c>
      <c r="M424" s="6">
        <v>0.28360000000000002</v>
      </c>
      <c r="N424" s="6">
        <v>4</v>
      </c>
      <c r="O424" s="6">
        <v>78</v>
      </c>
      <c r="P424" s="6">
        <v>82</v>
      </c>
      <c r="Q424" s="15" t="str">
        <f t="shared" si="60"/>
        <v>Weekday</v>
      </c>
      <c r="R424" s="15" t="str">
        <f t="shared" si="61"/>
        <v>Afternoon</v>
      </c>
      <c r="S424" s="15" t="str">
        <f t="shared" si="62"/>
        <v>Hot</v>
      </c>
      <c r="T424" s="15" t="str">
        <f t="shared" si="63"/>
        <v>Comfortable</v>
      </c>
      <c r="U424" s="15" t="str">
        <f t="shared" si="64"/>
        <v>Clear</v>
      </c>
      <c r="V424" s="15" t="str">
        <f t="shared" si="65"/>
        <v>Off Peak</v>
      </c>
      <c r="W424" s="15" t="str">
        <f t="shared" si="66"/>
        <v>Jan</v>
      </c>
      <c r="X424" s="15" t="str">
        <f t="shared" si="67"/>
        <v>2011-Jan</v>
      </c>
      <c r="Y424" s="15" t="str">
        <f t="shared" si="68"/>
        <v>High Demand</v>
      </c>
      <c r="Z424" t="str">
        <f t="shared" si="69"/>
        <v>Wednesday</v>
      </c>
    </row>
    <row r="425" spans="1:26" x14ac:dyDescent="0.35">
      <c r="A425" s="8">
        <v>424</v>
      </c>
      <c r="B425" s="9">
        <v>40562</v>
      </c>
      <c r="C425" s="8">
        <v>1</v>
      </c>
      <c r="D425" s="8">
        <v>0</v>
      </c>
      <c r="E425" s="8">
        <v>1</v>
      </c>
      <c r="F425" s="8">
        <v>16</v>
      </c>
      <c r="G425" s="8" t="b">
        <v>0</v>
      </c>
      <c r="H425" s="8">
        <v>3</v>
      </c>
      <c r="I425" s="8">
        <v>1</v>
      </c>
      <c r="J425" s="13">
        <v>0.38</v>
      </c>
      <c r="K425" s="8">
        <v>0.39389999999999997</v>
      </c>
      <c r="L425" s="8">
        <v>0.57999999999999996</v>
      </c>
      <c r="M425" s="8">
        <v>0.3881</v>
      </c>
      <c r="N425" s="8">
        <v>10</v>
      </c>
      <c r="O425" s="8">
        <v>94</v>
      </c>
      <c r="P425" s="8">
        <v>104</v>
      </c>
      <c r="Q425" s="15" t="str">
        <f t="shared" si="60"/>
        <v>Weekday</v>
      </c>
      <c r="R425" s="15" t="str">
        <f t="shared" si="61"/>
        <v>Afternoon</v>
      </c>
      <c r="S425" s="15" t="str">
        <f t="shared" si="62"/>
        <v>Hot</v>
      </c>
      <c r="T425" s="15" t="str">
        <f t="shared" si="63"/>
        <v>Comfortable</v>
      </c>
      <c r="U425" s="15" t="str">
        <f t="shared" si="64"/>
        <v>Clear</v>
      </c>
      <c r="V425" s="15" t="str">
        <f t="shared" si="65"/>
        <v>Off Peak</v>
      </c>
      <c r="W425" s="15" t="str">
        <f t="shared" si="66"/>
        <v>Jan</v>
      </c>
      <c r="X425" s="15" t="str">
        <f t="shared" si="67"/>
        <v>2011-Jan</v>
      </c>
      <c r="Y425" s="15" t="str">
        <f t="shared" si="68"/>
        <v>High Demand</v>
      </c>
      <c r="Z425" t="str">
        <f t="shared" si="69"/>
        <v>Wednesday</v>
      </c>
    </row>
    <row r="426" spans="1:26" x14ac:dyDescent="0.35">
      <c r="A426" s="6">
        <v>425</v>
      </c>
      <c r="B426" s="7">
        <v>40562</v>
      </c>
      <c r="C426" s="6">
        <v>1</v>
      </c>
      <c r="D426" s="6">
        <v>0</v>
      </c>
      <c r="E426" s="6">
        <v>1</v>
      </c>
      <c r="F426" s="6">
        <v>17</v>
      </c>
      <c r="G426" s="6" t="b">
        <v>0</v>
      </c>
      <c r="H426" s="6">
        <v>3</v>
      </c>
      <c r="I426" s="6">
        <v>1</v>
      </c>
      <c r="J426" s="12">
        <v>0.36</v>
      </c>
      <c r="K426" s="6">
        <v>0.33329999999999999</v>
      </c>
      <c r="L426" s="6">
        <v>0.56999999999999995</v>
      </c>
      <c r="M426" s="6">
        <v>0.32840000000000003</v>
      </c>
      <c r="N426" s="6">
        <v>7</v>
      </c>
      <c r="O426" s="6">
        <v>190</v>
      </c>
      <c r="P426" s="6">
        <v>197</v>
      </c>
      <c r="Q426" s="15" t="str">
        <f t="shared" si="60"/>
        <v>Weekday</v>
      </c>
      <c r="R426" s="15" t="str">
        <f t="shared" si="61"/>
        <v>Night</v>
      </c>
      <c r="S426" s="15" t="str">
        <f t="shared" si="62"/>
        <v>Hot</v>
      </c>
      <c r="T426" s="15" t="str">
        <f t="shared" si="63"/>
        <v>Comfortable</v>
      </c>
      <c r="U426" s="15" t="str">
        <f t="shared" si="64"/>
        <v>Clear</v>
      </c>
      <c r="V426" s="15" t="str">
        <f t="shared" si="65"/>
        <v>PM Peak</v>
      </c>
      <c r="W426" s="15" t="str">
        <f t="shared" si="66"/>
        <v>Jan</v>
      </c>
      <c r="X426" s="15" t="str">
        <f t="shared" si="67"/>
        <v>2011-Jan</v>
      </c>
      <c r="Y426" s="15" t="str">
        <f t="shared" si="68"/>
        <v>High Demand</v>
      </c>
      <c r="Z426" t="str">
        <f t="shared" si="69"/>
        <v>Wednesday</v>
      </c>
    </row>
    <row r="427" spans="1:26" x14ac:dyDescent="0.35">
      <c r="A427" s="8">
        <v>426</v>
      </c>
      <c r="B427" s="9">
        <v>40562</v>
      </c>
      <c r="C427" s="8">
        <v>1</v>
      </c>
      <c r="D427" s="8">
        <v>0</v>
      </c>
      <c r="E427" s="8">
        <v>1</v>
      </c>
      <c r="F427" s="8">
        <v>18</v>
      </c>
      <c r="G427" s="8" t="b">
        <v>0</v>
      </c>
      <c r="H427" s="8">
        <v>3</v>
      </c>
      <c r="I427" s="8">
        <v>1</v>
      </c>
      <c r="J427" s="13">
        <v>0.34</v>
      </c>
      <c r="K427" s="8">
        <v>0.31819999999999998</v>
      </c>
      <c r="L427" s="8">
        <v>0.61</v>
      </c>
      <c r="M427" s="8">
        <v>0.28360000000000002</v>
      </c>
      <c r="N427" s="8">
        <v>5</v>
      </c>
      <c r="O427" s="8">
        <v>156</v>
      </c>
      <c r="P427" s="8">
        <v>161</v>
      </c>
      <c r="Q427" s="15" t="str">
        <f t="shared" si="60"/>
        <v>Weekday</v>
      </c>
      <c r="R427" s="15" t="str">
        <f t="shared" si="61"/>
        <v>Night</v>
      </c>
      <c r="S427" s="15" t="str">
        <f t="shared" si="62"/>
        <v>Hot</v>
      </c>
      <c r="T427" s="15" t="str">
        <f t="shared" si="63"/>
        <v>Comfortable</v>
      </c>
      <c r="U427" s="15" t="str">
        <f t="shared" si="64"/>
        <v>Clear</v>
      </c>
      <c r="V427" s="15" t="str">
        <f t="shared" si="65"/>
        <v>PM Peak</v>
      </c>
      <c r="W427" s="15" t="str">
        <f t="shared" si="66"/>
        <v>Jan</v>
      </c>
      <c r="X427" s="15" t="str">
        <f t="shared" si="67"/>
        <v>2011-Jan</v>
      </c>
      <c r="Y427" s="15" t="str">
        <f t="shared" si="68"/>
        <v>High Demand</v>
      </c>
      <c r="Z427" t="str">
        <f t="shared" si="69"/>
        <v>Wednesday</v>
      </c>
    </row>
    <row r="428" spans="1:26" x14ac:dyDescent="0.35">
      <c r="A428" s="6">
        <v>427</v>
      </c>
      <c r="B428" s="7">
        <v>40562</v>
      </c>
      <c r="C428" s="6">
        <v>1</v>
      </c>
      <c r="D428" s="6">
        <v>0</v>
      </c>
      <c r="E428" s="6">
        <v>1</v>
      </c>
      <c r="F428" s="6">
        <v>19</v>
      </c>
      <c r="G428" s="6" t="b">
        <v>0</v>
      </c>
      <c r="H428" s="6">
        <v>3</v>
      </c>
      <c r="I428" s="6">
        <v>1</v>
      </c>
      <c r="J428" s="12">
        <v>0.32</v>
      </c>
      <c r="K428" s="6">
        <v>0.28789999999999999</v>
      </c>
      <c r="L428" s="6">
        <v>0.56999999999999995</v>
      </c>
      <c r="M428" s="6">
        <v>0.41789999999999999</v>
      </c>
      <c r="N428" s="6">
        <v>4</v>
      </c>
      <c r="O428" s="6">
        <v>108</v>
      </c>
      <c r="P428" s="6">
        <v>112</v>
      </c>
      <c r="Q428" s="15" t="str">
        <f t="shared" si="60"/>
        <v>Weekday</v>
      </c>
      <c r="R428" s="15" t="str">
        <f t="shared" si="61"/>
        <v>Night</v>
      </c>
      <c r="S428" s="15" t="str">
        <f t="shared" si="62"/>
        <v>Hot</v>
      </c>
      <c r="T428" s="15" t="str">
        <f t="shared" si="63"/>
        <v>Comfortable</v>
      </c>
      <c r="U428" s="15" t="str">
        <f t="shared" si="64"/>
        <v>Clear</v>
      </c>
      <c r="V428" s="15" t="str">
        <f t="shared" si="65"/>
        <v>PM Peak</v>
      </c>
      <c r="W428" s="15" t="str">
        <f t="shared" si="66"/>
        <v>Jan</v>
      </c>
      <c r="X428" s="15" t="str">
        <f t="shared" si="67"/>
        <v>2011-Jan</v>
      </c>
      <c r="Y428" s="15" t="str">
        <f t="shared" si="68"/>
        <v>High Demand</v>
      </c>
      <c r="Z428" t="str">
        <f t="shared" si="69"/>
        <v>Wednesday</v>
      </c>
    </row>
    <row r="429" spans="1:26" x14ac:dyDescent="0.35">
      <c r="A429" s="8">
        <v>428</v>
      </c>
      <c r="B429" s="9">
        <v>40562</v>
      </c>
      <c r="C429" s="8">
        <v>1</v>
      </c>
      <c r="D429" s="8">
        <v>0</v>
      </c>
      <c r="E429" s="8">
        <v>1</v>
      </c>
      <c r="F429" s="8">
        <v>20</v>
      </c>
      <c r="G429" s="8" t="b">
        <v>0</v>
      </c>
      <c r="H429" s="8">
        <v>3</v>
      </c>
      <c r="I429" s="8">
        <v>1</v>
      </c>
      <c r="J429" s="13">
        <v>0.32</v>
      </c>
      <c r="K429" s="8">
        <v>0.30299999999999999</v>
      </c>
      <c r="L429" s="8">
        <v>0.49</v>
      </c>
      <c r="M429" s="8">
        <v>0.29849999999999999</v>
      </c>
      <c r="N429" s="8">
        <v>2</v>
      </c>
      <c r="O429" s="8">
        <v>74</v>
      </c>
      <c r="P429" s="8">
        <v>76</v>
      </c>
      <c r="Q429" s="15" t="str">
        <f t="shared" si="60"/>
        <v>Weekday</v>
      </c>
      <c r="R429" s="15" t="str">
        <f t="shared" si="61"/>
        <v>Night</v>
      </c>
      <c r="S429" s="15" t="str">
        <f t="shared" si="62"/>
        <v>Hot</v>
      </c>
      <c r="T429" s="15" t="str">
        <f t="shared" si="63"/>
        <v>Comfortable</v>
      </c>
      <c r="U429" s="15" t="str">
        <f t="shared" si="64"/>
        <v>Clear</v>
      </c>
      <c r="V429" s="15" t="str">
        <f t="shared" si="65"/>
        <v>Off Peak</v>
      </c>
      <c r="W429" s="15" t="str">
        <f t="shared" si="66"/>
        <v>Jan</v>
      </c>
      <c r="X429" s="15" t="str">
        <f t="shared" si="67"/>
        <v>2011-Jan</v>
      </c>
      <c r="Y429" s="15" t="str">
        <f t="shared" si="68"/>
        <v>High Demand</v>
      </c>
      <c r="Z429" t="str">
        <f t="shared" si="69"/>
        <v>Wednesday</v>
      </c>
    </row>
    <row r="430" spans="1:26" x14ac:dyDescent="0.35">
      <c r="A430" s="6">
        <v>429</v>
      </c>
      <c r="B430" s="7">
        <v>40562</v>
      </c>
      <c r="C430" s="6">
        <v>1</v>
      </c>
      <c r="D430" s="6">
        <v>0</v>
      </c>
      <c r="E430" s="6">
        <v>1</v>
      </c>
      <c r="F430" s="6">
        <v>21</v>
      </c>
      <c r="G430" s="6" t="b">
        <v>0</v>
      </c>
      <c r="H430" s="6">
        <v>3</v>
      </c>
      <c r="I430" s="6">
        <v>1</v>
      </c>
      <c r="J430" s="12">
        <v>0.32</v>
      </c>
      <c r="K430" s="6">
        <v>0.28789999999999999</v>
      </c>
      <c r="L430" s="6">
        <v>0.49</v>
      </c>
      <c r="M430" s="6">
        <v>0.41789999999999999</v>
      </c>
      <c r="N430" s="6">
        <v>4</v>
      </c>
      <c r="O430" s="6">
        <v>55</v>
      </c>
      <c r="P430" s="6">
        <v>59</v>
      </c>
      <c r="Q430" s="15" t="str">
        <f t="shared" si="60"/>
        <v>Weekday</v>
      </c>
      <c r="R430" s="15" t="str">
        <f t="shared" si="61"/>
        <v>Night</v>
      </c>
      <c r="S430" s="15" t="str">
        <f t="shared" si="62"/>
        <v>Hot</v>
      </c>
      <c r="T430" s="15" t="str">
        <f t="shared" si="63"/>
        <v>Comfortable</v>
      </c>
      <c r="U430" s="15" t="str">
        <f t="shared" si="64"/>
        <v>Clear</v>
      </c>
      <c r="V430" s="15" t="str">
        <f t="shared" si="65"/>
        <v>Off Peak</v>
      </c>
      <c r="W430" s="15" t="str">
        <f t="shared" si="66"/>
        <v>Jan</v>
      </c>
      <c r="X430" s="15" t="str">
        <f t="shared" si="67"/>
        <v>2011-Jan</v>
      </c>
      <c r="Y430" s="15" t="str">
        <f t="shared" si="68"/>
        <v>High Demand</v>
      </c>
      <c r="Z430" t="str">
        <f t="shared" si="69"/>
        <v>Wednesday</v>
      </c>
    </row>
    <row r="431" spans="1:26" x14ac:dyDescent="0.35">
      <c r="A431" s="8">
        <v>430</v>
      </c>
      <c r="B431" s="9">
        <v>40562</v>
      </c>
      <c r="C431" s="8">
        <v>1</v>
      </c>
      <c r="D431" s="8">
        <v>0</v>
      </c>
      <c r="E431" s="8">
        <v>1</v>
      </c>
      <c r="F431" s="8">
        <v>22</v>
      </c>
      <c r="G431" s="8" t="b">
        <v>0</v>
      </c>
      <c r="H431" s="8">
        <v>3</v>
      </c>
      <c r="I431" s="8">
        <v>1</v>
      </c>
      <c r="J431" s="13">
        <v>0.3</v>
      </c>
      <c r="K431" s="8">
        <v>0.30299999999999999</v>
      </c>
      <c r="L431" s="8">
        <v>0.52</v>
      </c>
      <c r="M431" s="8">
        <v>0.16420000000000001</v>
      </c>
      <c r="N431" s="8">
        <v>6</v>
      </c>
      <c r="O431" s="8">
        <v>53</v>
      </c>
      <c r="P431" s="8">
        <v>59</v>
      </c>
      <c r="Q431" s="15" t="str">
        <f t="shared" si="60"/>
        <v>Weekday</v>
      </c>
      <c r="R431" s="15" t="str">
        <f t="shared" si="61"/>
        <v>Night</v>
      </c>
      <c r="S431" s="15" t="str">
        <f t="shared" si="62"/>
        <v>Hot</v>
      </c>
      <c r="T431" s="15" t="str">
        <f t="shared" si="63"/>
        <v>Comfortable</v>
      </c>
      <c r="U431" s="15" t="str">
        <f t="shared" si="64"/>
        <v>Clear</v>
      </c>
      <c r="V431" s="15" t="str">
        <f t="shared" si="65"/>
        <v>Off Peak</v>
      </c>
      <c r="W431" s="15" t="str">
        <f t="shared" si="66"/>
        <v>Jan</v>
      </c>
      <c r="X431" s="15" t="str">
        <f t="shared" si="67"/>
        <v>2011-Jan</v>
      </c>
      <c r="Y431" s="15" t="str">
        <f t="shared" si="68"/>
        <v>High Demand</v>
      </c>
      <c r="Z431" t="str">
        <f t="shared" si="69"/>
        <v>Wednesday</v>
      </c>
    </row>
    <row r="432" spans="1:26" x14ac:dyDescent="0.35">
      <c r="A432" s="6">
        <v>431</v>
      </c>
      <c r="B432" s="7">
        <v>40562</v>
      </c>
      <c r="C432" s="6">
        <v>1</v>
      </c>
      <c r="D432" s="6">
        <v>0</v>
      </c>
      <c r="E432" s="6">
        <v>1</v>
      </c>
      <c r="F432" s="6">
        <v>23</v>
      </c>
      <c r="G432" s="6" t="b">
        <v>0</v>
      </c>
      <c r="H432" s="6">
        <v>3</v>
      </c>
      <c r="I432" s="6">
        <v>1</v>
      </c>
      <c r="J432" s="12">
        <v>0.3</v>
      </c>
      <c r="K432" s="6">
        <v>0.2727</v>
      </c>
      <c r="L432" s="6">
        <v>0.52</v>
      </c>
      <c r="M432" s="6">
        <v>0.4627</v>
      </c>
      <c r="N432" s="6">
        <v>1</v>
      </c>
      <c r="O432" s="6">
        <v>27</v>
      </c>
      <c r="P432" s="6">
        <v>28</v>
      </c>
      <c r="Q432" s="15" t="str">
        <f t="shared" si="60"/>
        <v>Weekday</v>
      </c>
      <c r="R432" s="15" t="str">
        <f t="shared" si="61"/>
        <v>Night</v>
      </c>
      <c r="S432" s="15" t="str">
        <f t="shared" si="62"/>
        <v>Hot</v>
      </c>
      <c r="T432" s="15" t="str">
        <f t="shared" si="63"/>
        <v>Comfortable</v>
      </c>
      <c r="U432" s="15" t="str">
        <f t="shared" si="64"/>
        <v>Clear</v>
      </c>
      <c r="V432" s="15" t="str">
        <f t="shared" si="65"/>
        <v>Off Peak</v>
      </c>
      <c r="W432" s="15" t="str">
        <f t="shared" si="66"/>
        <v>Jan</v>
      </c>
      <c r="X432" s="15" t="str">
        <f t="shared" si="67"/>
        <v>2011-Jan</v>
      </c>
      <c r="Y432" s="15" t="str">
        <f t="shared" si="68"/>
        <v>Low Demand</v>
      </c>
      <c r="Z432" t="str">
        <f t="shared" si="69"/>
        <v>Wednesday</v>
      </c>
    </row>
    <row r="433" spans="1:26" x14ac:dyDescent="0.35">
      <c r="A433" s="8">
        <v>432</v>
      </c>
      <c r="B433" s="9">
        <v>40563</v>
      </c>
      <c r="C433" s="8">
        <v>1</v>
      </c>
      <c r="D433" s="8">
        <v>0</v>
      </c>
      <c r="E433" s="8">
        <v>1</v>
      </c>
      <c r="F433" s="8">
        <v>0</v>
      </c>
      <c r="G433" s="8" t="b">
        <v>0</v>
      </c>
      <c r="H433" s="8">
        <v>4</v>
      </c>
      <c r="I433" s="8">
        <v>1</v>
      </c>
      <c r="J433" s="13">
        <v>0.26</v>
      </c>
      <c r="K433" s="8">
        <v>0.2273</v>
      </c>
      <c r="L433" s="8">
        <v>0.56000000000000005</v>
      </c>
      <c r="M433" s="8">
        <v>0.3881</v>
      </c>
      <c r="N433" s="8">
        <v>5</v>
      </c>
      <c r="O433" s="8">
        <v>8</v>
      </c>
      <c r="P433" s="8">
        <v>13</v>
      </c>
      <c r="Q433" s="15" t="str">
        <f t="shared" si="60"/>
        <v>Weekday</v>
      </c>
      <c r="R433" s="15" t="str">
        <f t="shared" si="61"/>
        <v>Late Night</v>
      </c>
      <c r="S433" s="15" t="str">
        <f t="shared" si="62"/>
        <v>Hot</v>
      </c>
      <c r="T433" s="15" t="str">
        <f t="shared" si="63"/>
        <v>Comfortable</v>
      </c>
      <c r="U433" s="15" t="str">
        <f t="shared" si="64"/>
        <v>Clear</v>
      </c>
      <c r="V433" s="15" t="str">
        <f t="shared" si="65"/>
        <v>Off Peak</v>
      </c>
      <c r="W433" s="15" t="str">
        <f t="shared" si="66"/>
        <v>Jan</v>
      </c>
      <c r="X433" s="15" t="str">
        <f t="shared" si="67"/>
        <v>2011-Jan</v>
      </c>
      <c r="Y433" s="15" t="str">
        <f t="shared" si="68"/>
        <v>Low Demand</v>
      </c>
      <c r="Z433" t="str">
        <f t="shared" si="69"/>
        <v>Thursday</v>
      </c>
    </row>
    <row r="434" spans="1:26" x14ac:dyDescent="0.35">
      <c r="A434" s="6">
        <v>433</v>
      </c>
      <c r="B434" s="7">
        <v>40563</v>
      </c>
      <c r="C434" s="6">
        <v>1</v>
      </c>
      <c r="D434" s="6">
        <v>0</v>
      </c>
      <c r="E434" s="6">
        <v>1</v>
      </c>
      <c r="F434" s="6">
        <v>1</v>
      </c>
      <c r="G434" s="6" t="b">
        <v>0</v>
      </c>
      <c r="H434" s="6">
        <v>4</v>
      </c>
      <c r="I434" s="6">
        <v>1</v>
      </c>
      <c r="J434" s="12">
        <v>0.26</v>
      </c>
      <c r="K434" s="6">
        <v>0.2727</v>
      </c>
      <c r="L434" s="6">
        <v>0.56000000000000005</v>
      </c>
      <c r="M434" s="6">
        <v>0</v>
      </c>
      <c r="N434" s="6">
        <v>2</v>
      </c>
      <c r="O434" s="6">
        <v>3</v>
      </c>
      <c r="P434" s="6">
        <v>5</v>
      </c>
      <c r="Q434" s="15" t="str">
        <f t="shared" si="60"/>
        <v>Weekday</v>
      </c>
      <c r="R434" s="15" t="str">
        <f t="shared" si="61"/>
        <v>Late Night</v>
      </c>
      <c r="S434" s="15" t="str">
        <f t="shared" si="62"/>
        <v>Hot</v>
      </c>
      <c r="T434" s="15" t="str">
        <f t="shared" si="63"/>
        <v>Comfortable</v>
      </c>
      <c r="U434" s="15" t="str">
        <f t="shared" si="64"/>
        <v>Clear</v>
      </c>
      <c r="V434" s="15" t="str">
        <f t="shared" si="65"/>
        <v>Off Peak</v>
      </c>
      <c r="W434" s="15" t="str">
        <f t="shared" si="66"/>
        <v>Jan</v>
      </c>
      <c r="X434" s="15" t="str">
        <f t="shared" si="67"/>
        <v>2011-Jan</v>
      </c>
      <c r="Y434" s="15" t="str">
        <f t="shared" si="68"/>
        <v>Low Demand</v>
      </c>
      <c r="Z434" t="str">
        <f t="shared" si="69"/>
        <v>Thursday</v>
      </c>
    </row>
    <row r="435" spans="1:26" x14ac:dyDescent="0.35">
      <c r="A435" s="8">
        <v>434</v>
      </c>
      <c r="B435" s="9">
        <v>40563</v>
      </c>
      <c r="C435" s="8">
        <v>1</v>
      </c>
      <c r="D435" s="8">
        <v>0</v>
      </c>
      <c r="E435" s="8">
        <v>1</v>
      </c>
      <c r="F435" s="8">
        <v>2</v>
      </c>
      <c r="G435" s="8" t="b">
        <v>0</v>
      </c>
      <c r="H435" s="8">
        <v>4</v>
      </c>
      <c r="I435" s="8">
        <v>1</v>
      </c>
      <c r="J435" s="13">
        <v>0.26</v>
      </c>
      <c r="K435" s="8">
        <v>0.2727</v>
      </c>
      <c r="L435" s="8">
        <v>0.56000000000000005</v>
      </c>
      <c r="M435" s="8">
        <v>0</v>
      </c>
      <c r="N435" s="8">
        <v>0</v>
      </c>
      <c r="O435" s="8">
        <v>2</v>
      </c>
      <c r="P435" s="8">
        <v>2</v>
      </c>
      <c r="Q435" s="15" t="str">
        <f t="shared" si="60"/>
        <v>Weekday</v>
      </c>
      <c r="R435" s="15" t="str">
        <f t="shared" si="61"/>
        <v>Late Night</v>
      </c>
      <c r="S435" s="15" t="str">
        <f t="shared" si="62"/>
        <v>Hot</v>
      </c>
      <c r="T435" s="15" t="str">
        <f t="shared" si="63"/>
        <v>Comfortable</v>
      </c>
      <c r="U435" s="15" t="str">
        <f t="shared" si="64"/>
        <v>Clear</v>
      </c>
      <c r="V435" s="15" t="str">
        <f t="shared" si="65"/>
        <v>Off Peak</v>
      </c>
      <c r="W435" s="15" t="str">
        <f t="shared" si="66"/>
        <v>Jan</v>
      </c>
      <c r="X435" s="15" t="str">
        <f t="shared" si="67"/>
        <v>2011-Jan</v>
      </c>
      <c r="Y435" s="15" t="str">
        <f t="shared" si="68"/>
        <v>Low Demand</v>
      </c>
      <c r="Z435" t="str">
        <f t="shared" si="69"/>
        <v>Thursday</v>
      </c>
    </row>
    <row r="436" spans="1:26" x14ac:dyDescent="0.35">
      <c r="A436" s="6">
        <v>435</v>
      </c>
      <c r="B436" s="7">
        <v>40563</v>
      </c>
      <c r="C436" s="6">
        <v>1</v>
      </c>
      <c r="D436" s="6">
        <v>0</v>
      </c>
      <c r="E436" s="6">
        <v>1</v>
      </c>
      <c r="F436" s="6">
        <v>3</v>
      </c>
      <c r="G436" s="6" t="b">
        <v>0</v>
      </c>
      <c r="H436" s="6">
        <v>4</v>
      </c>
      <c r="I436" s="6">
        <v>1</v>
      </c>
      <c r="J436" s="12">
        <v>0.26</v>
      </c>
      <c r="K436" s="6">
        <v>0.2576</v>
      </c>
      <c r="L436" s="6">
        <v>0.56000000000000005</v>
      </c>
      <c r="M436" s="6">
        <v>0.16420000000000001</v>
      </c>
      <c r="N436" s="6">
        <v>0</v>
      </c>
      <c r="O436" s="6">
        <v>1</v>
      </c>
      <c r="P436" s="6">
        <v>1</v>
      </c>
      <c r="Q436" s="15" t="str">
        <f t="shared" si="60"/>
        <v>Weekday</v>
      </c>
      <c r="R436" s="15" t="str">
        <f t="shared" si="61"/>
        <v>Late Night</v>
      </c>
      <c r="S436" s="15" t="str">
        <f t="shared" si="62"/>
        <v>Hot</v>
      </c>
      <c r="T436" s="15" t="str">
        <f t="shared" si="63"/>
        <v>Comfortable</v>
      </c>
      <c r="U436" s="15" t="str">
        <f t="shared" si="64"/>
        <v>Clear</v>
      </c>
      <c r="V436" s="15" t="str">
        <f t="shared" si="65"/>
        <v>Off Peak</v>
      </c>
      <c r="W436" s="15" t="str">
        <f t="shared" si="66"/>
        <v>Jan</v>
      </c>
      <c r="X436" s="15" t="str">
        <f t="shared" si="67"/>
        <v>2011-Jan</v>
      </c>
      <c r="Y436" s="15" t="str">
        <f t="shared" si="68"/>
        <v>Low Demand</v>
      </c>
      <c r="Z436" t="str">
        <f t="shared" si="69"/>
        <v>Thursday</v>
      </c>
    </row>
    <row r="437" spans="1:26" x14ac:dyDescent="0.35">
      <c r="A437" s="8">
        <v>436</v>
      </c>
      <c r="B437" s="9">
        <v>40563</v>
      </c>
      <c r="C437" s="8">
        <v>1</v>
      </c>
      <c r="D437" s="8">
        <v>0</v>
      </c>
      <c r="E437" s="8">
        <v>1</v>
      </c>
      <c r="F437" s="8">
        <v>4</v>
      </c>
      <c r="G437" s="8" t="b">
        <v>0</v>
      </c>
      <c r="H437" s="8">
        <v>4</v>
      </c>
      <c r="I437" s="8">
        <v>1</v>
      </c>
      <c r="J437" s="13">
        <v>0.26</v>
      </c>
      <c r="K437" s="8">
        <v>0.2576</v>
      </c>
      <c r="L437" s="8">
        <v>0.56000000000000005</v>
      </c>
      <c r="M437" s="8">
        <v>0.16420000000000001</v>
      </c>
      <c r="N437" s="8">
        <v>0</v>
      </c>
      <c r="O437" s="8">
        <v>1</v>
      </c>
      <c r="P437" s="8">
        <v>1</v>
      </c>
      <c r="Q437" s="15" t="str">
        <f t="shared" si="60"/>
        <v>Weekday</v>
      </c>
      <c r="R437" s="15" t="str">
        <f t="shared" si="61"/>
        <v>Late Night</v>
      </c>
      <c r="S437" s="15" t="str">
        <f t="shared" si="62"/>
        <v>Hot</v>
      </c>
      <c r="T437" s="15" t="str">
        <f t="shared" si="63"/>
        <v>Comfortable</v>
      </c>
      <c r="U437" s="15" t="str">
        <f t="shared" si="64"/>
        <v>Clear</v>
      </c>
      <c r="V437" s="15" t="str">
        <f t="shared" si="65"/>
        <v>Off Peak</v>
      </c>
      <c r="W437" s="15" t="str">
        <f t="shared" si="66"/>
        <v>Jan</v>
      </c>
      <c r="X437" s="15" t="str">
        <f t="shared" si="67"/>
        <v>2011-Jan</v>
      </c>
      <c r="Y437" s="15" t="str">
        <f t="shared" si="68"/>
        <v>Low Demand</v>
      </c>
      <c r="Z437" t="str">
        <f t="shared" si="69"/>
        <v>Thursday</v>
      </c>
    </row>
    <row r="438" spans="1:26" x14ac:dyDescent="0.35">
      <c r="A438" s="6">
        <v>437</v>
      </c>
      <c r="B438" s="7">
        <v>40563</v>
      </c>
      <c r="C438" s="6">
        <v>1</v>
      </c>
      <c r="D438" s="6">
        <v>0</v>
      </c>
      <c r="E438" s="6">
        <v>1</v>
      </c>
      <c r="F438" s="6">
        <v>5</v>
      </c>
      <c r="G438" s="6" t="b">
        <v>0</v>
      </c>
      <c r="H438" s="6">
        <v>4</v>
      </c>
      <c r="I438" s="6">
        <v>1</v>
      </c>
      <c r="J438" s="12">
        <v>0.24</v>
      </c>
      <c r="K438" s="6">
        <v>0.2273</v>
      </c>
      <c r="L438" s="6">
        <v>0.6</v>
      </c>
      <c r="M438" s="6">
        <v>0.22389999999999999</v>
      </c>
      <c r="N438" s="6">
        <v>0</v>
      </c>
      <c r="O438" s="6">
        <v>6</v>
      </c>
      <c r="P438" s="6">
        <v>6</v>
      </c>
      <c r="Q438" s="15" t="str">
        <f t="shared" si="60"/>
        <v>Weekday</v>
      </c>
      <c r="R438" s="15" t="str">
        <f t="shared" si="61"/>
        <v>Late Night</v>
      </c>
      <c r="S438" s="15" t="str">
        <f t="shared" si="62"/>
        <v>Hot</v>
      </c>
      <c r="T438" s="15" t="str">
        <f t="shared" si="63"/>
        <v>Comfortable</v>
      </c>
      <c r="U438" s="15" t="str">
        <f t="shared" si="64"/>
        <v>Clear</v>
      </c>
      <c r="V438" s="15" t="str">
        <f t="shared" si="65"/>
        <v>Off Peak</v>
      </c>
      <c r="W438" s="15" t="str">
        <f t="shared" si="66"/>
        <v>Jan</v>
      </c>
      <c r="X438" s="15" t="str">
        <f t="shared" si="67"/>
        <v>2011-Jan</v>
      </c>
      <c r="Y438" s="15" t="str">
        <f t="shared" si="68"/>
        <v>Low Demand</v>
      </c>
      <c r="Z438" t="str">
        <f t="shared" si="69"/>
        <v>Thursday</v>
      </c>
    </row>
    <row r="439" spans="1:26" x14ac:dyDescent="0.35">
      <c r="A439" s="8">
        <v>438</v>
      </c>
      <c r="B439" s="9">
        <v>40563</v>
      </c>
      <c r="C439" s="8">
        <v>1</v>
      </c>
      <c r="D439" s="8">
        <v>0</v>
      </c>
      <c r="E439" s="8">
        <v>1</v>
      </c>
      <c r="F439" s="8">
        <v>6</v>
      </c>
      <c r="G439" s="8" t="b">
        <v>0</v>
      </c>
      <c r="H439" s="8">
        <v>4</v>
      </c>
      <c r="I439" s="8">
        <v>1</v>
      </c>
      <c r="J439" s="13">
        <v>0.22</v>
      </c>
      <c r="K439" s="8">
        <v>0.21210000000000001</v>
      </c>
      <c r="L439" s="8">
        <v>0.6</v>
      </c>
      <c r="M439" s="8">
        <v>0.22389999999999999</v>
      </c>
      <c r="N439" s="8">
        <v>0</v>
      </c>
      <c r="O439" s="8">
        <v>35</v>
      </c>
      <c r="P439" s="8">
        <v>35</v>
      </c>
      <c r="Q439" s="15" t="str">
        <f t="shared" si="60"/>
        <v>Weekday</v>
      </c>
      <c r="R439" s="15" t="str">
        <f t="shared" si="61"/>
        <v>Morning</v>
      </c>
      <c r="S439" s="15" t="str">
        <f t="shared" si="62"/>
        <v>Hot</v>
      </c>
      <c r="T439" s="15" t="str">
        <f t="shared" si="63"/>
        <v>Comfortable</v>
      </c>
      <c r="U439" s="15" t="str">
        <f t="shared" si="64"/>
        <v>Clear</v>
      </c>
      <c r="V439" s="15" t="str">
        <f t="shared" si="65"/>
        <v>Off Peak</v>
      </c>
      <c r="W439" s="15" t="str">
        <f t="shared" si="66"/>
        <v>Jan</v>
      </c>
      <c r="X439" s="15" t="str">
        <f t="shared" si="67"/>
        <v>2011-Jan</v>
      </c>
      <c r="Y439" s="15" t="str">
        <f t="shared" si="68"/>
        <v>Low Demand</v>
      </c>
      <c r="Z439" t="str">
        <f t="shared" si="69"/>
        <v>Thursday</v>
      </c>
    </row>
    <row r="440" spans="1:26" x14ac:dyDescent="0.35">
      <c r="A440" s="6">
        <v>439</v>
      </c>
      <c r="B440" s="7">
        <v>40563</v>
      </c>
      <c r="C440" s="6">
        <v>1</v>
      </c>
      <c r="D440" s="6">
        <v>0</v>
      </c>
      <c r="E440" s="6">
        <v>1</v>
      </c>
      <c r="F440" s="6">
        <v>7</v>
      </c>
      <c r="G440" s="6" t="b">
        <v>0</v>
      </c>
      <c r="H440" s="6">
        <v>4</v>
      </c>
      <c r="I440" s="6">
        <v>1</v>
      </c>
      <c r="J440" s="12">
        <v>0.22</v>
      </c>
      <c r="K440" s="6">
        <v>0.21210000000000001</v>
      </c>
      <c r="L440" s="6">
        <v>0.55000000000000004</v>
      </c>
      <c r="M440" s="6">
        <v>0.22389999999999999</v>
      </c>
      <c r="N440" s="6">
        <v>1</v>
      </c>
      <c r="O440" s="6">
        <v>100</v>
      </c>
      <c r="P440" s="6">
        <v>101</v>
      </c>
      <c r="Q440" s="15" t="str">
        <f t="shared" si="60"/>
        <v>Weekday</v>
      </c>
      <c r="R440" s="15" t="str">
        <f t="shared" si="61"/>
        <v>Morning</v>
      </c>
      <c r="S440" s="15" t="str">
        <f t="shared" si="62"/>
        <v>Hot</v>
      </c>
      <c r="T440" s="15" t="str">
        <f t="shared" si="63"/>
        <v>Comfortable</v>
      </c>
      <c r="U440" s="15" t="str">
        <f t="shared" si="64"/>
        <v>Clear</v>
      </c>
      <c r="V440" s="15" t="str">
        <f t="shared" si="65"/>
        <v>AM Peak</v>
      </c>
      <c r="W440" s="15" t="str">
        <f t="shared" si="66"/>
        <v>Jan</v>
      </c>
      <c r="X440" s="15" t="str">
        <f t="shared" si="67"/>
        <v>2011-Jan</v>
      </c>
      <c r="Y440" s="15" t="str">
        <f t="shared" si="68"/>
        <v>High Demand</v>
      </c>
      <c r="Z440" t="str">
        <f t="shared" si="69"/>
        <v>Thursday</v>
      </c>
    </row>
    <row r="441" spans="1:26" x14ac:dyDescent="0.35">
      <c r="A441" s="8">
        <v>440</v>
      </c>
      <c r="B441" s="9">
        <v>40563</v>
      </c>
      <c r="C441" s="8">
        <v>1</v>
      </c>
      <c r="D441" s="8">
        <v>0</v>
      </c>
      <c r="E441" s="8">
        <v>1</v>
      </c>
      <c r="F441" s="8">
        <v>8</v>
      </c>
      <c r="G441" s="8" t="b">
        <v>0</v>
      </c>
      <c r="H441" s="8">
        <v>4</v>
      </c>
      <c r="I441" s="8">
        <v>1</v>
      </c>
      <c r="J441" s="13">
        <v>0.22</v>
      </c>
      <c r="K441" s="8">
        <v>0.21210000000000001</v>
      </c>
      <c r="L441" s="8">
        <v>0.55000000000000004</v>
      </c>
      <c r="M441" s="8">
        <v>0.28360000000000002</v>
      </c>
      <c r="N441" s="8">
        <v>2</v>
      </c>
      <c r="O441" s="8">
        <v>247</v>
      </c>
      <c r="P441" s="8">
        <v>249</v>
      </c>
      <c r="Q441" s="15" t="str">
        <f t="shared" si="60"/>
        <v>Weekday</v>
      </c>
      <c r="R441" s="15" t="str">
        <f t="shared" si="61"/>
        <v>Morning</v>
      </c>
      <c r="S441" s="15" t="str">
        <f t="shared" si="62"/>
        <v>Hot</v>
      </c>
      <c r="T441" s="15" t="str">
        <f t="shared" si="63"/>
        <v>Comfortable</v>
      </c>
      <c r="U441" s="15" t="str">
        <f t="shared" si="64"/>
        <v>Clear</v>
      </c>
      <c r="V441" s="15" t="str">
        <f t="shared" si="65"/>
        <v>AM Peak</v>
      </c>
      <c r="W441" s="15" t="str">
        <f t="shared" si="66"/>
        <v>Jan</v>
      </c>
      <c r="X441" s="15" t="str">
        <f t="shared" si="67"/>
        <v>2011-Jan</v>
      </c>
      <c r="Y441" s="15" t="str">
        <f t="shared" si="68"/>
        <v>High Demand</v>
      </c>
      <c r="Z441" t="str">
        <f t="shared" si="69"/>
        <v>Thursday</v>
      </c>
    </row>
    <row r="442" spans="1:26" x14ac:dyDescent="0.35">
      <c r="A442" s="6">
        <v>441</v>
      </c>
      <c r="B442" s="7">
        <v>40563</v>
      </c>
      <c r="C442" s="6">
        <v>1</v>
      </c>
      <c r="D442" s="6">
        <v>0</v>
      </c>
      <c r="E442" s="6">
        <v>1</v>
      </c>
      <c r="F442" s="6">
        <v>9</v>
      </c>
      <c r="G442" s="6" t="b">
        <v>0</v>
      </c>
      <c r="H442" s="6">
        <v>4</v>
      </c>
      <c r="I442" s="6">
        <v>2</v>
      </c>
      <c r="J442" s="12">
        <v>0.24</v>
      </c>
      <c r="K442" s="6">
        <v>0.2273</v>
      </c>
      <c r="L442" s="6">
        <v>0.52</v>
      </c>
      <c r="M442" s="6">
        <v>0.22389999999999999</v>
      </c>
      <c r="N442" s="6">
        <v>3</v>
      </c>
      <c r="O442" s="6">
        <v>140</v>
      </c>
      <c r="P442" s="6">
        <v>143</v>
      </c>
      <c r="Q442" s="15" t="str">
        <f t="shared" si="60"/>
        <v>Weekday</v>
      </c>
      <c r="R442" s="15" t="str">
        <f t="shared" si="61"/>
        <v>Morning</v>
      </c>
      <c r="S442" s="15" t="str">
        <f t="shared" si="62"/>
        <v>Hot</v>
      </c>
      <c r="T442" s="15" t="str">
        <f t="shared" si="63"/>
        <v>Comfortable</v>
      </c>
      <c r="U442" s="15" t="str">
        <f t="shared" si="64"/>
        <v>Mist/Cloudy</v>
      </c>
      <c r="V442" s="15" t="str">
        <f t="shared" si="65"/>
        <v>AM Peak</v>
      </c>
      <c r="W442" s="15" t="str">
        <f t="shared" si="66"/>
        <v>Jan</v>
      </c>
      <c r="X442" s="15" t="str">
        <f t="shared" si="67"/>
        <v>2011-Jan</v>
      </c>
      <c r="Y442" s="15" t="str">
        <f t="shared" si="68"/>
        <v>High Demand</v>
      </c>
      <c r="Z442" t="str">
        <f t="shared" si="69"/>
        <v>Thursday</v>
      </c>
    </row>
    <row r="443" spans="1:26" x14ac:dyDescent="0.35">
      <c r="A443" s="8">
        <v>442</v>
      </c>
      <c r="B443" s="9">
        <v>40563</v>
      </c>
      <c r="C443" s="8">
        <v>1</v>
      </c>
      <c r="D443" s="8">
        <v>0</v>
      </c>
      <c r="E443" s="8">
        <v>1</v>
      </c>
      <c r="F443" s="8">
        <v>10</v>
      </c>
      <c r="G443" s="8" t="b">
        <v>0</v>
      </c>
      <c r="H443" s="8">
        <v>4</v>
      </c>
      <c r="I443" s="8">
        <v>1</v>
      </c>
      <c r="J443" s="13">
        <v>0.26</v>
      </c>
      <c r="K443" s="8">
        <v>0.2273</v>
      </c>
      <c r="L443" s="8">
        <v>0.48</v>
      </c>
      <c r="M443" s="8">
        <v>0.29849999999999999</v>
      </c>
      <c r="N443" s="8">
        <v>1</v>
      </c>
      <c r="O443" s="8">
        <v>56</v>
      </c>
      <c r="P443" s="8">
        <v>57</v>
      </c>
      <c r="Q443" s="15" t="str">
        <f t="shared" si="60"/>
        <v>Weekday</v>
      </c>
      <c r="R443" s="15" t="str">
        <f t="shared" si="61"/>
        <v>Morning</v>
      </c>
      <c r="S443" s="15" t="str">
        <f t="shared" si="62"/>
        <v>Hot</v>
      </c>
      <c r="T443" s="15" t="str">
        <f t="shared" si="63"/>
        <v>Comfortable</v>
      </c>
      <c r="U443" s="15" t="str">
        <f t="shared" si="64"/>
        <v>Clear</v>
      </c>
      <c r="V443" s="15" t="str">
        <f t="shared" si="65"/>
        <v>Off Peak</v>
      </c>
      <c r="W443" s="15" t="str">
        <f t="shared" si="66"/>
        <v>Jan</v>
      </c>
      <c r="X443" s="15" t="str">
        <f t="shared" si="67"/>
        <v>2011-Jan</v>
      </c>
      <c r="Y443" s="15" t="str">
        <f t="shared" si="68"/>
        <v>Low Demand</v>
      </c>
      <c r="Z443" t="str">
        <f t="shared" si="69"/>
        <v>Thursday</v>
      </c>
    </row>
    <row r="444" spans="1:26" x14ac:dyDescent="0.35">
      <c r="A444" s="6">
        <v>443</v>
      </c>
      <c r="B444" s="7">
        <v>40563</v>
      </c>
      <c r="C444" s="6">
        <v>1</v>
      </c>
      <c r="D444" s="6">
        <v>0</v>
      </c>
      <c r="E444" s="6">
        <v>1</v>
      </c>
      <c r="F444" s="6">
        <v>11</v>
      </c>
      <c r="G444" s="6" t="b">
        <v>0</v>
      </c>
      <c r="H444" s="6">
        <v>4</v>
      </c>
      <c r="I444" s="6">
        <v>2</v>
      </c>
      <c r="J444" s="12">
        <v>0.28000000000000003</v>
      </c>
      <c r="K444" s="6">
        <v>0.2727</v>
      </c>
      <c r="L444" s="6">
        <v>0.45</v>
      </c>
      <c r="M444" s="6">
        <v>0.16420000000000001</v>
      </c>
      <c r="N444" s="6">
        <v>5</v>
      </c>
      <c r="O444" s="6">
        <v>63</v>
      </c>
      <c r="P444" s="6">
        <v>68</v>
      </c>
      <c r="Q444" s="15" t="str">
        <f t="shared" si="60"/>
        <v>Weekday</v>
      </c>
      <c r="R444" s="15" t="str">
        <f t="shared" si="61"/>
        <v>Morning</v>
      </c>
      <c r="S444" s="15" t="str">
        <f t="shared" si="62"/>
        <v>Hot</v>
      </c>
      <c r="T444" s="15" t="str">
        <f t="shared" si="63"/>
        <v>Comfortable</v>
      </c>
      <c r="U444" s="15" t="str">
        <f t="shared" si="64"/>
        <v>Mist/Cloudy</v>
      </c>
      <c r="V444" s="15" t="str">
        <f t="shared" si="65"/>
        <v>Off Peak</v>
      </c>
      <c r="W444" s="15" t="str">
        <f t="shared" si="66"/>
        <v>Jan</v>
      </c>
      <c r="X444" s="15" t="str">
        <f t="shared" si="67"/>
        <v>2011-Jan</v>
      </c>
      <c r="Y444" s="15" t="str">
        <f t="shared" si="68"/>
        <v>High Demand</v>
      </c>
      <c r="Z444" t="str">
        <f t="shared" si="69"/>
        <v>Thursday</v>
      </c>
    </row>
    <row r="445" spans="1:26" x14ac:dyDescent="0.35">
      <c r="A445" s="8">
        <v>444</v>
      </c>
      <c r="B445" s="9">
        <v>40563</v>
      </c>
      <c r="C445" s="8">
        <v>1</v>
      </c>
      <c r="D445" s="8">
        <v>0</v>
      </c>
      <c r="E445" s="8">
        <v>1</v>
      </c>
      <c r="F445" s="8">
        <v>12</v>
      </c>
      <c r="G445" s="8" t="b">
        <v>0</v>
      </c>
      <c r="H445" s="8">
        <v>4</v>
      </c>
      <c r="I445" s="8">
        <v>2</v>
      </c>
      <c r="J445" s="13">
        <v>0.3</v>
      </c>
      <c r="K445" s="8">
        <v>0.33329999999999999</v>
      </c>
      <c r="L445" s="8">
        <v>0.42</v>
      </c>
      <c r="M445" s="8">
        <v>0</v>
      </c>
      <c r="N445" s="8">
        <v>7</v>
      </c>
      <c r="O445" s="8">
        <v>77</v>
      </c>
      <c r="P445" s="8">
        <v>84</v>
      </c>
      <c r="Q445" s="15" t="str">
        <f t="shared" si="60"/>
        <v>Weekday</v>
      </c>
      <c r="R445" s="15" t="str">
        <f t="shared" si="61"/>
        <v>Afternoon</v>
      </c>
      <c r="S445" s="15" t="str">
        <f t="shared" si="62"/>
        <v>Hot</v>
      </c>
      <c r="T445" s="15" t="str">
        <f t="shared" si="63"/>
        <v>Comfortable</v>
      </c>
      <c r="U445" s="15" t="str">
        <f t="shared" si="64"/>
        <v>Mist/Cloudy</v>
      </c>
      <c r="V445" s="15" t="str">
        <f t="shared" si="65"/>
        <v>Off Peak</v>
      </c>
      <c r="W445" s="15" t="str">
        <f t="shared" si="66"/>
        <v>Jan</v>
      </c>
      <c r="X445" s="15" t="str">
        <f t="shared" si="67"/>
        <v>2011-Jan</v>
      </c>
      <c r="Y445" s="15" t="str">
        <f t="shared" si="68"/>
        <v>High Demand</v>
      </c>
      <c r="Z445" t="str">
        <f t="shared" si="69"/>
        <v>Thursday</v>
      </c>
    </row>
    <row r="446" spans="1:26" x14ac:dyDescent="0.35">
      <c r="A446" s="6">
        <v>445</v>
      </c>
      <c r="B446" s="7">
        <v>40563</v>
      </c>
      <c r="C446" s="6">
        <v>1</v>
      </c>
      <c r="D446" s="6">
        <v>0</v>
      </c>
      <c r="E446" s="6">
        <v>1</v>
      </c>
      <c r="F446" s="6">
        <v>13</v>
      </c>
      <c r="G446" s="6" t="b">
        <v>0</v>
      </c>
      <c r="H446" s="6">
        <v>4</v>
      </c>
      <c r="I446" s="6">
        <v>2</v>
      </c>
      <c r="J446" s="12">
        <v>0.28000000000000003</v>
      </c>
      <c r="K446" s="6">
        <v>0.28789999999999999</v>
      </c>
      <c r="L446" s="6">
        <v>0.45</v>
      </c>
      <c r="M446" s="6">
        <v>0.1045</v>
      </c>
      <c r="N446" s="6">
        <v>12</v>
      </c>
      <c r="O446" s="6">
        <v>86</v>
      </c>
      <c r="P446" s="6">
        <v>98</v>
      </c>
      <c r="Q446" s="15" t="str">
        <f t="shared" si="60"/>
        <v>Weekday</v>
      </c>
      <c r="R446" s="15" t="str">
        <f t="shared" si="61"/>
        <v>Afternoon</v>
      </c>
      <c r="S446" s="15" t="str">
        <f t="shared" si="62"/>
        <v>Hot</v>
      </c>
      <c r="T446" s="15" t="str">
        <f t="shared" si="63"/>
        <v>Comfortable</v>
      </c>
      <c r="U446" s="15" t="str">
        <f t="shared" si="64"/>
        <v>Mist/Cloudy</v>
      </c>
      <c r="V446" s="15" t="str">
        <f t="shared" si="65"/>
        <v>Off Peak</v>
      </c>
      <c r="W446" s="15" t="str">
        <f t="shared" si="66"/>
        <v>Jan</v>
      </c>
      <c r="X446" s="15" t="str">
        <f t="shared" si="67"/>
        <v>2011-Jan</v>
      </c>
      <c r="Y446" s="15" t="str">
        <f t="shared" si="68"/>
        <v>High Demand</v>
      </c>
      <c r="Z446" t="str">
        <f t="shared" si="69"/>
        <v>Thursday</v>
      </c>
    </row>
    <row r="447" spans="1:26" x14ac:dyDescent="0.35">
      <c r="A447" s="8">
        <v>446</v>
      </c>
      <c r="B447" s="9">
        <v>40563</v>
      </c>
      <c r="C447" s="8">
        <v>1</v>
      </c>
      <c r="D447" s="8">
        <v>0</v>
      </c>
      <c r="E447" s="8">
        <v>1</v>
      </c>
      <c r="F447" s="8">
        <v>14</v>
      </c>
      <c r="G447" s="8" t="b">
        <v>0</v>
      </c>
      <c r="H447" s="8">
        <v>4</v>
      </c>
      <c r="I447" s="8">
        <v>2</v>
      </c>
      <c r="J447" s="13">
        <v>0.3</v>
      </c>
      <c r="K447" s="8">
        <v>0.30299999999999999</v>
      </c>
      <c r="L447" s="8">
        <v>0.45</v>
      </c>
      <c r="M447" s="8">
        <v>0.1343</v>
      </c>
      <c r="N447" s="8">
        <v>6</v>
      </c>
      <c r="O447" s="8">
        <v>75</v>
      </c>
      <c r="P447" s="8">
        <v>81</v>
      </c>
      <c r="Q447" s="15" t="str">
        <f t="shared" si="60"/>
        <v>Weekday</v>
      </c>
      <c r="R447" s="15" t="str">
        <f t="shared" si="61"/>
        <v>Afternoon</v>
      </c>
      <c r="S447" s="15" t="str">
        <f t="shared" si="62"/>
        <v>Hot</v>
      </c>
      <c r="T447" s="15" t="str">
        <f t="shared" si="63"/>
        <v>Comfortable</v>
      </c>
      <c r="U447" s="15" t="str">
        <f t="shared" si="64"/>
        <v>Mist/Cloudy</v>
      </c>
      <c r="V447" s="15" t="str">
        <f t="shared" si="65"/>
        <v>Off Peak</v>
      </c>
      <c r="W447" s="15" t="str">
        <f t="shared" si="66"/>
        <v>Jan</v>
      </c>
      <c r="X447" s="15" t="str">
        <f t="shared" si="67"/>
        <v>2011-Jan</v>
      </c>
      <c r="Y447" s="15" t="str">
        <f t="shared" si="68"/>
        <v>High Demand</v>
      </c>
      <c r="Z447" t="str">
        <f t="shared" si="69"/>
        <v>Thursday</v>
      </c>
    </row>
    <row r="448" spans="1:26" x14ac:dyDescent="0.35">
      <c r="A448" s="6">
        <v>447</v>
      </c>
      <c r="B448" s="7">
        <v>40563</v>
      </c>
      <c r="C448" s="6">
        <v>1</v>
      </c>
      <c r="D448" s="6">
        <v>0</v>
      </c>
      <c r="E448" s="6">
        <v>1</v>
      </c>
      <c r="F448" s="6">
        <v>15</v>
      </c>
      <c r="G448" s="6" t="b">
        <v>0</v>
      </c>
      <c r="H448" s="6">
        <v>4</v>
      </c>
      <c r="I448" s="6">
        <v>2</v>
      </c>
      <c r="J448" s="12">
        <v>0.32</v>
      </c>
      <c r="K448" s="6">
        <v>0.31819999999999998</v>
      </c>
      <c r="L448" s="6">
        <v>0.45</v>
      </c>
      <c r="M448" s="6">
        <v>0.19400000000000001</v>
      </c>
      <c r="N448" s="6">
        <v>8</v>
      </c>
      <c r="O448" s="6">
        <v>62</v>
      </c>
      <c r="P448" s="6">
        <v>70</v>
      </c>
      <c r="Q448" s="15" t="str">
        <f t="shared" si="60"/>
        <v>Weekday</v>
      </c>
      <c r="R448" s="15" t="str">
        <f t="shared" si="61"/>
        <v>Afternoon</v>
      </c>
      <c r="S448" s="15" t="str">
        <f t="shared" si="62"/>
        <v>Hot</v>
      </c>
      <c r="T448" s="15" t="str">
        <f t="shared" si="63"/>
        <v>Comfortable</v>
      </c>
      <c r="U448" s="15" t="str">
        <f t="shared" si="64"/>
        <v>Mist/Cloudy</v>
      </c>
      <c r="V448" s="15" t="str">
        <f t="shared" si="65"/>
        <v>Off Peak</v>
      </c>
      <c r="W448" s="15" t="str">
        <f t="shared" si="66"/>
        <v>Jan</v>
      </c>
      <c r="X448" s="15" t="str">
        <f t="shared" si="67"/>
        <v>2011-Jan</v>
      </c>
      <c r="Y448" s="15" t="str">
        <f t="shared" si="68"/>
        <v>High Demand</v>
      </c>
      <c r="Z448" t="str">
        <f t="shared" si="69"/>
        <v>Thursday</v>
      </c>
    </row>
    <row r="449" spans="1:26" x14ac:dyDescent="0.35">
      <c r="A449" s="8">
        <v>448</v>
      </c>
      <c r="B449" s="9">
        <v>40563</v>
      </c>
      <c r="C449" s="8">
        <v>1</v>
      </c>
      <c r="D449" s="8">
        <v>0</v>
      </c>
      <c r="E449" s="8">
        <v>1</v>
      </c>
      <c r="F449" s="8">
        <v>16</v>
      </c>
      <c r="G449" s="8" t="b">
        <v>0</v>
      </c>
      <c r="H449" s="8">
        <v>4</v>
      </c>
      <c r="I449" s="8">
        <v>2</v>
      </c>
      <c r="J449" s="13">
        <v>0.3</v>
      </c>
      <c r="K449" s="8">
        <v>0.30299999999999999</v>
      </c>
      <c r="L449" s="8">
        <v>0.49</v>
      </c>
      <c r="M449" s="8">
        <v>0.1343</v>
      </c>
      <c r="N449" s="8">
        <v>8</v>
      </c>
      <c r="O449" s="8">
        <v>83</v>
      </c>
      <c r="P449" s="8">
        <v>91</v>
      </c>
      <c r="Q449" s="15" t="str">
        <f t="shared" si="60"/>
        <v>Weekday</v>
      </c>
      <c r="R449" s="15" t="str">
        <f t="shared" si="61"/>
        <v>Afternoon</v>
      </c>
      <c r="S449" s="15" t="str">
        <f t="shared" si="62"/>
        <v>Hot</v>
      </c>
      <c r="T449" s="15" t="str">
        <f t="shared" si="63"/>
        <v>Comfortable</v>
      </c>
      <c r="U449" s="15" t="str">
        <f t="shared" si="64"/>
        <v>Mist/Cloudy</v>
      </c>
      <c r="V449" s="15" t="str">
        <f t="shared" si="65"/>
        <v>Off Peak</v>
      </c>
      <c r="W449" s="15" t="str">
        <f t="shared" si="66"/>
        <v>Jan</v>
      </c>
      <c r="X449" s="15" t="str">
        <f t="shared" si="67"/>
        <v>2011-Jan</v>
      </c>
      <c r="Y449" s="15" t="str">
        <f t="shared" si="68"/>
        <v>High Demand</v>
      </c>
      <c r="Z449" t="str">
        <f t="shared" si="69"/>
        <v>Thursday</v>
      </c>
    </row>
    <row r="450" spans="1:26" x14ac:dyDescent="0.35">
      <c r="A450" s="6">
        <v>449</v>
      </c>
      <c r="B450" s="7">
        <v>40563</v>
      </c>
      <c r="C450" s="6">
        <v>1</v>
      </c>
      <c r="D450" s="6">
        <v>0</v>
      </c>
      <c r="E450" s="6">
        <v>1</v>
      </c>
      <c r="F450" s="6">
        <v>17</v>
      </c>
      <c r="G450" s="6" t="b">
        <v>0</v>
      </c>
      <c r="H450" s="6">
        <v>4</v>
      </c>
      <c r="I450" s="6">
        <v>2</v>
      </c>
      <c r="J450" s="12">
        <v>0.3</v>
      </c>
      <c r="K450" s="6">
        <v>0.31819999999999998</v>
      </c>
      <c r="L450" s="6">
        <v>0.49</v>
      </c>
      <c r="M450" s="6">
        <v>0.1045</v>
      </c>
      <c r="N450" s="6">
        <v>8</v>
      </c>
      <c r="O450" s="6">
        <v>207</v>
      </c>
      <c r="P450" s="6">
        <v>215</v>
      </c>
      <c r="Q450" s="15" t="str">
        <f t="shared" si="60"/>
        <v>Weekday</v>
      </c>
      <c r="R450" s="15" t="str">
        <f t="shared" si="61"/>
        <v>Night</v>
      </c>
      <c r="S450" s="15" t="str">
        <f t="shared" si="62"/>
        <v>Hot</v>
      </c>
      <c r="T450" s="15" t="str">
        <f t="shared" si="63"/>
        <v>Comfortable</v>
      </c>
      <c r="U450" s="15" t="str">
        <f t="shared" si="64"/>
        <v>Mist/Cloudy</v>
      </c>
      <c r="V450" s="15" t="str">
        <f t="shared" si="65"/>
        <v>PM Peak</v>
      </c>
      <c r="W450" s="15" t="str">
        <f t="shared" si="66"/>
        <v>Jan</v>
      </c>
      <c r="X450" s="15" t="str">
        <f t="shared" si="67"/>
        <v>2011-Jan</v>
      </c>
      <c r="Y450" s="15" t="str">
        <f t="shared" si="68"/>
        <v>High Demand</v>
      </c>
      <c r="Z450" t="str">
        <f t="shared" si="69"/>
        <v>Thursday</v>
      </c>
    </row>
    <row r="451" spans="1:26" x14ac:dyDescent="0.35">
      <c r="A451" s="8">
        <v>450</v>
      </c>
      <c r="B451" s="9">
        <v>40563</v>
      </c>
      <c r="C451" s="8">
        <v>1</v>
      </c>
      <c r="D451" s="8">
        <v>0</v>
      </c>
      <c r="E451" s="8">
        <v>1</v>
      </c>
      <c r="F451" s="8">
        <v>18</v>
      </c>
      <c r="G451" s="8" t="b">
        <v>0</v>
      </c>
      <c r="H451" s="8">
        <v>4</v>
      </c>
      <c r="I451" s="8">
        <v>2</v>
      </c>
      <c r="J451" s="13">
        <v>0.26</v>
      </c>
      <c r="K451" s="8">
        <v>0.2576</v>
      </c>
      <c r="L451" s="8">
        <v>0.56000000000000005</v>
      </c>
      <c r="M451" s="8">
        <v>0.19400000000000001</v>
      </c>
      <c r="N451" s="8">
        <v>1</v>
      </c>
      <c r="O451" s="8">
        <v>184</v>
      </c>
      <c r="P451" s="8">
        <v>185</v>
      </c>
      <c r="Q451" s="15" t="str">
        <f t="shared" ref="Q451:Q514" si="70">IF(H451=6,"Weekend",IF(H451=0,"Weekend","Weekday"))</f>
        <v>Weekday</v>
      </c>
      <c r="R451" s="15" t="str">
        <f t="shared" ref="R451:R514" si="71">IF(F451&lt;6,"Late Night",
   IF(F451&lt;12,"Morning",
   IF(F451&lt;17,"Afternoon",
   IF(B451&lt;21,"Evening","Night"))))</f>
        <v>Night</v>
      </c>
      <c r="S451" s="15" t="str">
        <f t="shared" ref="S451:S514" si="72">IF(J451&lt;=0.1,"Cold",IF(J451&lt;=0.2,"Mild","Hot"))</f>
        <v>Hot</v>
      </c>
      <c r="T451" s="15" t="str">
        <f t="shared" ref="T451:T514" si="73">IF(L451&lt;=0.35,"Dry",IF(L451&lt;=0.85,"Comfortable","Humid"))</f>
        <v>Comfortable</v>
      </c>
      <c r="U451" s="15" t="str">
        <f t="shared" ref="U451:U514" si="74">IF(I451=1,"Clear",IF(I451=2,"Mist/Cloudy",IF(I451=3,"Light Rain","Heavy Rain/Snow")))</f>
        <v>Mist/Cloudy</v>
      </c>
      <c r="V451" s="15" t="str">
        <f t="shared" ref="V451:V514" si="75">IF(AND(F451&gt;=7,F451&lt;=9),"AM Peak", IF(AND(F451&gt;=17,F451&lt;=19),"PM Peak","Off Peak"))</f>
        <v>PM Peak</v>
      </c>
      <c r="W451" s="15" t="str">
        <f t="shared" ref="W451:W514" si="76">IF(E451=1,"Jan","Feb")</f>
        <v>Jan</v>
      </c>
      <c r="X451" s="15" t="str">
        <f t="shared" ref="X451:X514" si="77">TEXT(B451,"yyyy-mmm")</f>
        <v>2011-Jan</v>
      </c>
      <c r="Y451" s="15" t="str">
        <f t="shared" ref="Y451:Y514" si="78">IF(P451&gt;=58.34,"High Demand","Low Demand")</f>
        <v>High Demand</v>
      </c>
      <c r="Z451" t="str">
        <f t="shared" ref="Z451:Z514" si="79">CHOOSE(H451+1,"Sunday","Monday","Tuesday","Wednesday","Thursday","Friday","Saturday")</f>
        <v>Thursday</v>
      </c>
    </row>
    <row r="452" spans="1:26" x14ac:dyDescent="0.35">
      <c r="A452" s="6">
        <v>451</v>
      </c>
      <c r="B452" s="7">
        <v>40563</v>
      </c>
      <c r="C452" s="6">
        <v>1</v>
      </c>
      <c r="D452" s="6">
        <v>0</v>
      </c>
      <c r="E452" s="6">
        <v>1</v>
      </c>
      <c r="F452" s="6">
        <v>19</v>
      </c>
      <c r="G452" s="6" t="b">
        <v>0</v>
      </c>
      <c r="H452" s="6">
        <v>4</v>
      </c>
      <c r="I452" s="6">
        <v>1</v>
      </c>
      <c r="J452" s="12">
        <v>0.26</v>
      </c>
      <c r="K452" s="6">
        <v>0.2273</v>
      </c>
      <c r="L452" s="6">
        <v>0.56000000000000005</v>
      </c>
      <c r="M452" s="6">
        <v>0.32840000000000003</v>
      </c>
      <c r="N452" s="6">
        <v>6</v>
      </c>
      <c r="O452" s="6">
        <v>146</v>
      </c>
      <c r="P452" s="6">
        <v>152</v>
      </c>
      <c r="Q452" s="15" t="str">
        <f t="shared" si="70"/>
        <v>Weekday</v>
      </c>
      <c r="R452" s="15" t="str">
        <f t="shared" si="71"/>
        <v>Night</v>
      </c>
      <c r="S452" s="15" t="str">
        <f t="shared" si="72"/>
        <v>Hot</v>
      </c>
      <c r="T452" s="15" t="str">
        <f t="shared" si="73"/>
        <v>Comfortable</v>
      </c>
      <c r="U452" s="15" t="str">
        <f t="shared" si="74"/>
        <v>Clear</v>
      </c>
      <c r="V452" s="15" t="str">
        <f t="shared" si="75"/>
        <v>PM Peak</v>
      </c>
      <c r="W452" s="15" t="str">
        <f t="shared" si="76"/>
        <v>Jan</v>
      </c>
      <c r="X452" s="15" t="str">
        <f t="shared" si="77"/>
        <v>2011-Jan</v>
      </c>
      <c r="Y452" s="15" t="str">
        <f t="shared" si="78"/>
        <v>High Demand</v>
      </c>
      <c r="Z452" t="str">
        <f t="shared" si="79"/>
        <v>Thursday</v>
      </c>
    </row>
    <row r="453" spans="1:26" x14ac:dyDescent="0.35">
      <c r="A453" s="8">
        <v>452</v>
      </c>
      <c r="B453" s="9">
        <v>40563</v>
      </c>
      <c r="C453" s="8">
        <v>1</v>
      </c>
      <c r="D453" s="8">
        <v>0</v>
      </c>
      <c r="E453" s="8">
        <v>1</v>
      </c>
      <c r="F453" s="8">
        <v>20</v>
      </c>
      <c r="G453" s="8" t="b">
        <v>0</v>
      </c>
      <c r="H453" s="8">
        <v>4</v>
      </c>
      <c r="I453" s="8">
        <v>2</v>
      </c>
      <c r="J453" s="13">
        <v>0.26</v>
      </c>
      <c r="K453" s="8">
        <v>0.2424</v>
      </c>
      <c r="L453" s="8">
        <v>0.6</v>
      </c>
      <c r="M453" s="8">
        <v>0.28360000000000002</v>
      </c>
      <c r="N453" s="8">
        <v>2</v>
      </c>
      <c r="O453" s="8">
        <v>124</v>
      </c>
      <c r="P453" s="8">
        <v>126</v>
      </c>
      <c r="Q453" s="15" t="str">
        <f t="shared" si="70"/>
        <v>Weekday</v>
      </c>
      <c r="R453" s="15" t="str">
        <f t="shared" si="71"/>
        <v>Night</v>
      </c>
      <c r="S453" s="15" t="str">
        <f t="shared" si="72"/>
        <v>Hot</v>
      </c>
      <c r="T453" s="15" t="str">
        <f t="shared" si="73"/>
        <v>Comfortable</v>
      </c>
      <c r="U453" s="15" t="str">
        <f t="shared" si="74"/>
        <v>Mist/Cloudy</v>
      </c>
      <c r="V453" s="15" t="str">
        <f t="shared" si="75"/>
        <v>Off Peak</v>
      </c>
      <c r="W453" s="15" t="str">
        <f t="shared" si="76"/>
        <v>Jan</v>
      </c>
      <c r="X453" s="15" t="str">
        <f t="shared" si="77"/>
        <v>2011-Jan</v>
      </c>
      <c r="Y453" s="15" t="str">
        <f t="shared" si="78"/>
        <v>High Demand</v>
      </c>
      <c r="Z453" t="str">
        <f t="shared" si="79"/>
        <v>Thursday</v>
      </c>
    </row>
    <row r="454" spans="1:26" x14ac:dyDescent="0.35">
      <c r="A454" s="6">
        <v>453</v>
      </c>
      <c r="B454" s="7">
        <v>40563</v>
      </c>
      <c r="C454" s="6">
        <v>1</v>
      </c>
      <c r="D454" s="6">
        <v>0</v>
      </c>
      <c r="E454" s="6">
        <v>1</v>
      </c>
      <c r="F454" s="6">
        <v>21</v>
      </c>
      <c r="G454" s="6" t="b">
        <v>0</v>
      </c>
      <c r="H454" s="6">
        <v>4</v>
      </c>
      <c r="I454" s="6">
        <v>2</v>
      </c>
      <c r="J454" s="12">
        <v>0.24</v>
      </c>
      <c r="K454" s="6">
        <v>0.2273</v>
      </c>
      <c r="L454" s="6">
        <v>0.6</v>
      </c>
      <c r="M454" s="6">
        <v>0.25369999999999998</v>
      </c>
      <c r="N454" s="6">
        <v>3</v>
      </c>
      <c r="O454" s="6">
        <v>54</v>
      </c>
      <c r="P454" s="6">
        <v>57</v>
      </c>
      <c r="Q454" s="15" t="str">
        <f t="shared" si="70"/>
        <v>Weekday</v>
      </c>
      <c r="R454" s="15" t="str">
        <f t="shared" si="71"/>
        <v>Night</v>
      </c>
      <c r="S454" s="15" t="str">
        <f t="shared" si="72"/>
        <v>Hot</v>
      </c>
      <c r="T454" s="15" t="str">
        <f t="shared" si="73"/>
        <v>Comfortable</v>
      </c>
      <c r="U454" s="15" t="str">
        <f t="shared" si="74"/>
        <v>Mist/Cloudy</v>
      </c>
      <c r="V454" s="15" t="str">
        <f t="shared" si="75"/>
        <v>Off Peak</v>
      </c>
      <c r="W454" s="15" t="str">
        <f t="shared" si="76"/>
        <v>Jan</v>
      </c>
      <c r="X454" s="15" t="str">
        <f t="shared" si="77"/>
        <v>2011-Jan</v>
      </c>
      <c r="Y454" s="15" t="str">
        <f t="shared" si="78"/>
        <v>Low Demand</v>
      </c>
      <c r="Z454" t="str">
        <f t="shared" si="79"/>
        <v>Thursday</v>
      </c>
    </row>
    <row r="455" spans="1:26" x14ac:dyDescent="0.35">
      <c r="A455" s="8">
        <v>454</v>
      </c>
      <c r="B455" s="9">
        <v>40563</v>
      </c>
      <c r="C455" s="8">
        <v>1</v>
      </c>
      <c r="D455" s="8">
        <v>0</v>
      </c>
      <c r="E455" s="8">
        <v>1</v>
      </c>
      <c r="F455" s="8">
        <v>22</v>
      </c>
      <c r="G455" s="8" t="b">
        <v>0</v>
      </c>
      <c r="H455" s="8">
        <v>4</v>
      </c>
      <c r="I455" s="8">
        <v>2</v>
      </c>
      <c r="J455" s="13">
        <v>0.24</v>
      </c>
      <c r="K455" s="8">
        <v>0.21210000000000001</v>
      </c>
      <c r="L455" s="8">
        <v>0.65</v>
      </c>
      <c r="M455" s="8">
        <v>0.28360000000000002</v>
      </c>
      <c r="N455" s="8">
        <v>0</v>
      </c>
      <c r="O455" s="8">
        <v>56</v>
      </c>
      <c r="P455" s="8">
        <v>56</v>
      </c>
      <c r="Q455" s="15" t="str">
        <f t="shared" si="70"/>
        <v>Weekday</v>
      </c>
      <c r="R455" s="15" t="str">
        <f t="shared" si="71"/>
        <v>Night</v>
      </c>
      <c r="S455" s="15" t="str">
        <f t="shared" si="72"/>
        <v>Hot</v>
      </c>
      <c r="T455" s="15" t="str">
        <f t="shared" si="73"/>
        <v>Comfortable</v>
      </c>
      <c r="U455" s="15" t="str">
        <f t="shared" si="74"/>
        <v>Mist/Cloudy</v>
      </c>
      <c r="V455" s="15" t="str">
        <f t="shared" si="75"/>
        <v>Off Peak</v>
      </c>
      <c r="W455" s="15" t="str">
        <f t="shared" si="76"/>
        <v>Jan</v>
      </c>
      <c r="X455" s="15" t="str">
        <f t="shared" si="77"/>
        <v>2011-Jan</v>
      </c>
      <c r="Y455" s="15" t="str">
        <f t="shared" si="78"/>
        <v>Low Demand</v>
      </c>
      <c r="Z455" t="str">
        <f t="shared" si="79"/>
        <v>Thursday</v>
      </c>
    </row>
    <row r="456" spans="1:26" x14ac:dyDescent="0.35">
      <c r="A456" s="6">
        <v>455</v>
      </c>
      <c r="B456" s="7">
        <v>40563</v>
      </c>
      <c r="C456" s="6">
        <v>1</v>
      </c>
      <c r="D456" s="6">
        <v>0</v>
      </c>
      <c r="E456" s="6">
        <v>1</v>
      </c>
      <c r="F456" s="6">
        <v>23</v>
      </c>
      <c r="G456" s="6" t="b">
        <v>0</v>
      </c>
      <c r="H456" s="6">
        <v>4</v>
      </c>
      <c r="I456" s="6">
        <v>2</v>
      </c>
      <c r="J456" s="12">
        <v>0.24</v>
      </c>
      <c r="K456" s="6">
        <v>0.21210000000000001</v>
      </c>
      <c r="L456" s="6">
        <v>0.65</v>
      </c>
      <c r="M456" s="6">
        <v>0.32840000000000003</v>
      </c>
      <c r="N456" s="6">
        <v>3</v>
      </c>
      <c r="O456" s="6">
        <v>28</v>
      </c>
      <c r="P456" s="6">
        <v>31</v>
      </c>
      <c r="Q456" s="15" t="str">
        <f t="shared" si="70"/>
        <v>Weekday</v>
      </c>
      <c r="R456" s="15" t="str">
        <f t="shared" si="71"/>
        <v>Night</v>
      </c>
      <c r="S456" s="15" t="str">
        <f t="shared" si="72"/>
        <v>Hot</v>
      </c>
      <c r="T456" s="15" t="str">
        <f t="shared" si="73"/>
        <v>Comfortable</v>
      </c>
      <c r="U456" s="15" t="str">
        <f t="shared" si="74"/>
        <v>Mist/Cloudy</v>
      </c>
      <c r="V456" s="15" t="str">
        <f t="shared" si="75"/>
        <v>Off Peak</v>
      </c>
      <c r="W456" s="15" t="str">
        <f t="shared" si="76"/>
        <v>Jan</v>
      </c>
      <c r="X456" s="15" t="str">
        <f t="shared" si="77"/>
        <v>2011-Jan</v>
      </c>
      <c r="Y456" s="15" t="str">
        <f t="shared" si="78"/>
        <v>Low Demand</v>
      </c>
      <c r="Z456" t="str">
        <f t="shared" si="79"/>
        <v>Thursday</v>
      </c>
    </row>
    <row r="457" spans="1:26" x14ac:dyDescent="0.35">
      <c r="A457" s="8">
        <v>456</v>
      </c>
      <c r="B457" s="9">
        <v>40564</v>
      </c>
      <c r="C457" s="8">
        <v>1</v>
      </c>
      <c r="D457" s="8">
        <v>0</v>
      </c>
      <c r="E457" s="8">
        <v>1</v>
      </c>
      <c r="F457" s="8">
        <v>0</v>
      </c>
      <c r="G457" s="8" t="b">
        <v>0</v>
      </c>
      <c r="H457" s="8">
        <v>5</v>
      </c>
      <c r="I457" s="8">
        <v>2</v>
      </c>
      <c r="J457" s="13">
        <v>0.24</v>
      </c>
      <c r="K457" s="8">
        <v>0.2273</v>
      </c>
      <c r="L457" s="8">
        <v>0.7</v>
      </c>
      <c r="M457" s="8">
        <v>0.25369999999999998</v>
      </c>
      <c r="N457" s="8">
        <v>1</v>
      </c>
      <c r="O457" s="8">
        <v>20</v>
      </c>
      <c r="P457" s="8">
        <v>21</v>
      </c>
      <c r="Q457" s="15" t="str">
        <f t="shared" si="70"/>
        <v>Weekday</v>
      </c>
      <c r="R457" s="15" t="str">
        <f t="shared" si="71"/>
        <v>Late Night</v>
      </c>
      <c r="S457" s="15" t="str">
        <f t="shared" si="72"/>
        <v>Hot</v>
      </c>
      <c r="T457" s="15" t="str">
        <f t="shared" si="73"/>
        <v>Comfortable</v>
      </c>
      <c r="U457" s="15" t="str">
        <f t="shared" si="74"/>
        <v>Mist/Cloudy</v>
      </c>
      <c r="V457" s="15" t="str">
        <f t="shared" si="75"/>
        <v>Off Peak</v>
      </c>
      <c r="W457" s="15" t="str">
        <f t="shared" si="76"/>
        <v>Jan</v>
      </c>
      <c r="X457" s="15" t="str">
        <f t="shared" si="77"/>
        <v>2011-Jan</v>
      </c>
      <c r="Y457" s="15" t="str">
        <f t="shared" si="78"/>
        <v>Low Demand</v>
      </c>
      <c r="Z457" t="str">
        <f t="shared" si="79"/>
        <v>Friday</v>
      </c>
    </row>
    <row r="458" spans="1:26" x14ac:dyDescent="0.35">
      <c r="A458" s="6">
        <v>457</v>
      </c>
      <c r="B458" s="7">
        <v>40564</v>
      </c>
      <c r="C458" s="6">
        <v>1</v>
      </c>
      <c r="D458" s="6">
        <v>0</v>
      </c>
      <c r="E458" s="6">
        <v>1</v>
      </c>
      <c r="F458" s="6">
        <v>1</v>
      </c>
      <c r="G458" s="6" t="b">
        <v>0</v>
      </c>
      <c r="H458" s="6">
        <v>5</v>
      </c>
      <c r="I458" s="6">
        <v>2</v>
      </c>
      <c r="J458" s="12">
        <v>0.24</v>
      </c>
      <c r="K458" s="6">
        <v>0.2273</v>
      </c>
      <c r="L458" s="6">
        <v>0.7</v>
      </c>
      <c r="M458" s="6">
        <v>0.25369999999999998</v>
      </c>
      <c r="N458" s="6">
        <v>0</v>
      </c>
      <c r="O458" s="6">
        <v>6</v>
      </c>
      <c r="P458" s="6">
        <v>6</v>
      </c>
      <c r="Q458" s="15" t="str">
        <f t="shared" si="70"/>
        <v>Weekday</v>
      </c>
      <c r="R458" s="15" t="str">
        <f t="shared" si="71"/>
        <v>Late Night</v>
      </c>
      <c r="S458" s="15" t="str">
        <f t="shared" si="72"/>
        <v>Hot</v>
      </c>
      <c r="T458" s="15" t="str">
        <f t="shared" si="73"/>
        <v>Comfortable</v>
      </c>
      <c r="U458" s="15" t="str">
        <f t="shared" si="74"/>
        <v>Mist/Cloudy</v>
      </c>
      <c r="V458" s="15" t="str">
        <f t="shared" si="75"/>
        <v>Off Peak</v>
      </c>
      <c r="W458" s="15" t="str">
        <f t="shared" si="76"/>
        <v>Jan</v>
      </c>
      <c r="X458" s="15" t="str">
        <f t="shared" si="77"/>
        <v>2011-Jan</v>
      </c>
      <c r="Y458" s="15" t="str">
        <f t="shared" si="78"/>
        <v>Low Demand</v>
      </c>
      <c r="Z458" t="str">
        <f t="shared" si="79"/>
        <v>Friday</v>
      </c>
    </row>
    <row r="459" spans="1:26" x14ac:dyDescent="0.35">
      <c r="A459" s="8">
        <v>458</v>
      </c>
      <c r="B459" s="9">
        <v>40564</v>
      </c>
      <c r="C459" s="8">
        <v>1</v>
      </c>
      <c r="D459" s="8">
        <v>0</v>
      </c>
      <c r="E459" s="8">
        <v>1</v>
      </c>
      <c r="F459" s="8">
        <v>2</v>
      </c>
      <c r="G459" s="8" t="b">
        <v>0</v>
      </c>
      <c r="H459" s="8">
        <v>5</v>
      </c>
      <c r="I459" s="8">
        <v>3</v>
      </c>
      <c r="J459" s="13">
        <v>0.24</v>
      </c>
      <c r="K459" s="8">
        <v>0.2424</v>
      </c>
      <c r="L459" s="8">
        <v>0.75</v>
      </c>
      <c r="M459" s="8">
        <v>0.16420000000000001</v>
      </c>
      <c r="N459" s="8">
        <v>0</v>
      </c>
      <c r="O459" s="8">
        <v>2</v>
      </c>
      <c r="P459" s="8">
        <v>2</v>
      </c>
      <c r="Q459" s="15" t="str">
        <f t="shared" si="70"/>
        <v>Weekday</v>
      </c>
      <c r="R459" s="15" t="str">
        <f t="shared" si="71"/>
        <v>Late Night</v>
      </c>
      <c r="S459" s="15" t="str">
        <f t="shared" si="72"/>
        <v>Hot</v>
      </c>
      <c r="T459" s="15" t="str">
        <f t="shared" si="73"/>
        <v>Comfortable</v>
      </c>
      <c r="U459" s="15" t="str">
        <f t="shared" si="74"/>
        <v>Light Rain</v>
      </c>
      <c r="V459" s="15" t="str">
        <f t="shared" si="75"/>
        <v>Off Peak</v>
      </c>
      <c r="W459" s="15" t="str">
        <f t="shared" si="76"/>
        <v>Jan</v>
      </c>
      <c r="X459" s="15" t="str">
        <f t="shared" si="77"/>
        <v>2011-Jan</v>
      </c>
      <c r="Y459" s="15" t="str">
        <f t="shared" si="78"/>
        <v>Low Demand</v>
      </c>
      <c r="Z459" t="str">
        <f t="shared" si="79"/>
        <v>Friday</v>
      </c>
    </row>
    <row r="460" spans="1:26" x14ac:dyDescent="0.35">
      <c r="A460" s="6">
        <v>459</v>
      </c>
      <c r="B460" s="7">
        <v>40564</v>
      </c>
      <c r="C460" s="6">
        <v>1</v>
      </c>
      <c r="D460" s="6">
        <v>0</v>
      </c>
      <c r="E460" s="6">
        <v>1</v>
      </c>
      <c r="F460" s="6">
        <v>3</v>
      </c>
      <c r="G460" s="6" t="b">
        <v>0</v>
      </c>
      <c r="H460" s="6">
        <v>5</v>
      </c>
      <c r="I460" s="6">
        <v>3</v>
      </c>
      <c r="J460" s="12">
        <v>0.22</v>
      </c>
      <c r="K460" s="6">
        <v>0.21210000000000001</v>
      </c>
      <c r="L460" s="6">
        <v>0.8</v>
      </c>
      <c r="M460" s="6">
        <v>0.29849999999999999</v>
      </c>
      <c r="N460" s="6">
        <v>0</v>
      </c>
      <c r="O460" s="6">
        <v>1</v>
      </c>
      <c r="P460" s="6">
        <v>1</v>
      </c>
      <c r="Q460" s="15" t="str">
        <f t="shared" si="70"/>
        <v>Weekday</v>
      </c>
      <c r="R460" s="15" t="str">
        <f t="shared" si="71"/>
        <v>Late Night</v>
      </c>
      <c r="S460" s="15" t="str">
        <f t="shared" si="72"/>
        <v>Hot</v>
      </c>
      <c r="T460" s="15" t="str">
        <f t="shared" si="73"/>
        <v>Comfortable</v>
      </c>
      <c r="U460" s="15" t="str">
        <f t="shared" si="74"/>
        <v>Light Rain</v>
      </c>
      <c r="V460" s="15" t="str">
        <f t="shared" si="75"/>
        <v>Off Peak</v>
      </c>
      <c r="W460" s="15" t="str">
        <f t="shared" si="76"/>
        <v>Jan</v>
      </c>
      <c r="X460" s="15" t="str">
        <f t="shared" si="77"/>
        <v>2011-Jan</v>
      </c>
      <c r="Y460" s="15" t="str">
        <f t="shared" si="78"/>
        <v>Low Demand</v>
      </c>
      <c r="Z460" t="str">
        <f t="shared" si="79"/>
        <v>Friday</v>
      </c>
    </row>
    <row r="461" spans="1:26" x14ac:dyDescent="0.35">
      <c r="A461" s="8">
        <v>460</v>
      </c>
      <c r="B461" s="9">
        <v>40564</v>
      </c>
      <c r="C461" s="8">
        <v>1</v>
      </c>
      <c r="D461" s="8">
        <v>0</v>
      </c>
      <c r="E461" s="8">
        <v>1</v>
      </c>
      <c r="F461" s="8">
        <v>4</v>
      </c>
      <c r="G461" s="8" t="b">
        <v>0</v>
      </c>
      <c r="H461" s="8">
        <v>5</v>
      </c>
      <c r="I461" s="8">
        <v>2</v>
      </c>
      <c r="J461" s="13">
        <v>0.22</v>
      </c>
      <c r="K461" s="8">
        <v>0.2576</v>
      </c>
      <c r="L461" s="8">
        <v>0.87</v>
      </c>
      <c r="M461" s="8">
        <v>8.9599999999999999E-2</v>
      </c>
      <c r="N461" s="8">
        <v>0</v>
      </c>
      <c r="O461" s="8">
        <v>1</v>
      </c>
      <c r="P461" s="8">
        <v>1</v>
      </c>
      <c r="Q461" s="15" t="str">
        <f t="shared" si="70"/>
        <v>Weekday</v>
      </c>
      <c r="R461" s="15" t="str">
        <f t="shared" si="71"/>
        <v>Late Night</v>
      </c>
      <c r="S461" s="15" t="str">
        <f t="shared" si="72"/>
        <v>Hot</v>
      </c>
      <c r="T461" s="15" t="str">
        <f t="shared" si="73"/>
        <v>Humid</v>
      </c>
      <c r="U461" s="15" t="str">
        <f t="shared" si="74"/>
        <v>Mist/Cloudy</v>
      </c>
      <c r="V461" s="15" t="str">
        <f t="shared" si="75"/>
        <v>Off Peak</v>
      </c>
      <c r="W461" s="15" t="str">
        <f t="shared" si="76"/>
        <v>Jan</v>
      </c>
      <c r="X461" s="15" t="str">
        <f t="shared" si="77"/>
        <v>2011-Jan</v>
      </c>
      <c r="Y461" s="15" t="str">
        <f t="shared" si="78"/>
        <v>Low Demand</v>
      </c>
      <c r="Z461" t="str">
        <f t="shared" si="79"/>
        <v>Friday</v>
      </c>
    </row>
    <row r="462" spans="1:26" x14ac:dyDescent="0.35">
      <c r="A462" s="6">
        <v>461</v>
      </c>
      <c r="B462" s="7">
        <v>40564</v>
      </c>
      <c r="C462" s="6">
        <v>1</v>
      </c>
      <c r="D462" s="6">
        <v>0</v>
      </c>
      <c r="E462" s="6">
        <v>1</v>
      </c>
      <c r="F462" s="6">
        <v>5</v>
      </c>
      <c r="G462" s="6" t="b">
        <v>0</v>
      </c>
      <c r="H462" s="6">
        <v>5</v>
      </c>
      <c r="I462" s="6">
        <v>1</v>
      </c>
      <c r="J462" s="12">
        <v>0.24</v>
      </c>
      <c r="K462" s="6">
        <v>0.19700000000000001</v>
      </c>
      <c r="L462" s="6">
        <v>0.6</v>
      </c>
      <c r="M462" s="6">
        <v>0.41789999999999999</v>
      </c>
      <c r="N462" s="6">
        <v>1</v>
      </c>
      <c r="O462" s="6">
        <v>4</v>
      </c>
      <c r="P462" s="6">
        <v>5</v>
      </c>
      <c r="Q462" s="15" t="str">
        <f t="shared" si="70"/>
        <v>Weekday</v>
      </c>
      <c r="R462" s="15" t="str">
        <f t="shared" si="71"/>
        <v>Late Night</v>
      </c>
      <c r="S462" s="15" t="str">
        <f t="shared" si="72"/>
        <v>Hot</v>
      </c>
      <c r="T462" s="15" t="str">
        <f t="shared" si="73"/>
        <v>Comfortable</v>
      </c>
      <c r="U462" s="15" t="str">
        <f t="shared" si="74"/>
        <v>Clear</v>
      </c>
      <c r="V462" s="15" t="str">
        <f t="shared" si="75"/>
        <v>Off Peak</v>
      </c>
      <c r="W462" s="15" t="str">
        <f t="shared" si="76"/>
        <v>Jan</v>
      </c>
      <c r="X462" s="15" t="str">
        <f t="shared" si="77"/>
        <v>2011-Jan</v>
      </c>
      <c r="Y462" s="15" t="str">
        <f t="shared" si="78"/>
        <v>Low Demand</v>
      </c>
      <c r="Z462" t="str">
        <f t="shared" si="79"/>
        <v>Friday</v>
      </c>
    </row>
    <row r="463" spans="1:26" x14ac:dyDescent="0.35">
      <c r="A463" s="8">
        <v>462</v>
      </c>
      <c r="B463" s="9">
        <v>40564</v>
      </c>
      <c r="C463" s="8">
        <v>1</v>
      </c>
      <c r="D463" s="8">
        <v>0</v>
      </c>
      <c r="E463" s="8">
        <v>1</v>
      </c>
      <c r="F463" s="8">
        <v>6</v>
      </c>
      <c r="G463" s="8" t="b">
        <v>0</v>
      </c>
      <c r="H463" s="8">
        <v>5</v>
      </c>
      <c r="I463" s="8">
        <v>1</v>
      </c>
      <c r="J463" s="13">
        <v>0.22</v>
      </c>
      <c r="K463" s="8">
        <v>0.21210000000000001</v>
      </c>
      <c r="L463" s="8">
        <v>0.55000000000000004</v>
      </c>
      <c r="M463" s="8">
        <v>0.25369999999999998</v>
      </c>
      <c r="N463" s="8">
        <v>0</v>
      </c>
      <c r="O463" s="8">
        <v>27</v>
      </c>
      <c r="P463" s="8">
        <v>27</v>
      </c>
      <c r="Q463" s="15" t="str">
        <f t="shared" si="70"/>
        <v>Weekday</v>
      </c>
      <c r="R463" s="15" t="str">
        <f t="shared" si="71"/>
        <v>Morning</v>
      </c>
      <c r="S463" s="15" t="str">
        <f t="shared" si="72"/>
        <v>Hot</v>
      </c>
      <c r="T463" s="15" t="str">
        <f t="shared" si="73"/>
        <v>Comfortable</v>
      </c>
      <c r="U463" s="15" t="str">
        <f t="shared" si="74"/>
        <v>Clear</v>
      </c>
      <c r="V463" s="15" t="str">
        <f t="shared" si="75"/>
        <v>Off Peak</v>
      </c>
      <c r="W463" s="15" t="str">
        <f t="shared" si="76"/>
        <v>Jan</v>
      </c>
      <c r="X463" s="15" t="str">
        <f t="shared" si="77"/>
        <v>2011-Jan</v>
      </c>
      <c r="Y463" s="15" t="str">
        <f t="shared" si="78"/>
        <v>Low Demand</v>
      </c>
      <c r="Z463" t="str">
        <f t="shared" si="79"/>
        <v>Friday</v>
      </c>
    </row>
    <row r="464" spans="1:26" x14ac:dyDescent="0.35">
      <c r="A464" s="6">
        <v>463</v>
      </c>
      <c r="B464" s="7">
        <v>40564</v>
      </c>
      <c r="C464" s="6">
        <v>1</v>
      </c>
      <c r="D464" s="6">
        <v>0</v>
      </c>
      <c r="E464" s="6">
        <v>1</v>
      </c>
      <c r="F464" s="6">
        <v>7</v>
      </c>
      <c r="G464" s="6" t="b">
        <v>0</v>
      </c>
      <c r="H464" s="6">
        <v>5</v>
      </c>
      <c r="I464" s="6">
        <v>1</v>
      </c>
      <c r="J464" s="12">
        <v>0.2</v>
      </c>
      <c r="K464" s="6">
        <v>0.18179999999999999</v>
      </c>
      <c r="L464" s="6">
        <v>0.51</v>
      </c>
      <c r="M464" s="6">
        <v>0.28360000000000002</v>
      </c>
      <c r="N464" s="6">
        <v>2</v>
      </c>
      <c r="O464" s="6">
        <v>66</v>
      </c>
      <c r="P464" s="6">
        <v>68</v>
      </c>
      <c r="Q464" s="15" t="str">
        <f t="shared" si="70"/>
        <v>Weekday</v>
      </c>
      <c r="R464" s="15" t="str">
        <f t="shared" si="71"/>
        <v>Morning</v>
      </c>
      <c r="S464" s="15" t="str">
        <f t="shared" si="72"/>
        <v>Mild</v>
      </c>
      <c r="T464" s="15" t="str">
        <f t="shared" si="73"/>
        <v>Comfortable</v>
      </c>
      <c r="U464" s="15" t="str">
        <f t="shared" si="74"/>
        <v>Clear</v>
      </c>
      <c r="V464" s="15" t="str">
        <f t="shared" si="75"/>
        <v>AM Peak</v>
      </c>
      <c r="W464" s="15" t="str">
        <f t="shared" si="76"/>
        <v>Jan</v>
      </c>
      <c r="X464" s="15" t="str">
        <f t="shared" si="77"/>
        <v>2011-Jan</v>
      </c>
      <c r="Y464" s="15" t="str">
        <f t="shared" si="78"/>
        <v>High Demand</v>
      </c>
      <c r="Z464" t="str">
        <f t="shared" si="79"/>
        <v>Friday</v>
      </c>
    </row>
    <row r="465" spans="1:26" x14ac:dyDescent="0.35">
      <c r="A465" s="8">
        <v>464</v>
      </c>
      <c r="B465" s="9">
        <v>40564</v>
      </c>
      <c r="C465" s="8">
        <v>1</v>
      </c>
      <c r="D465" s="8">
        <v>0</v>
      </c>
      <c r="E465" s="8">
        <v>1</v>
      </c>
      <c r="F465" s="8">
        <v>8</v>
      </c>
      <c r="G465" s="8" t="b">
        <v>0</v>
      </c>
      <c r="H465" s="8">
        <v>5</v>
      </c>
      <c r="I465" s="8">
        <v>1</v>
      </c>
      <c r="J465" s="13">
        <v>0.2</v>
      </c>
      <c r="K465" s="8">
        <v>0.18179999999999999</v>
      </c>
      <c r="L465" s="8">
        <v>0.47</v>
      </c>
      <c r="M465" s="8">
        <v>0.32840000000000003</v>
      </c>
      <c r="N465" s="8">
        <v>7</v>
      </c>
      <c r="O465" s="8">
        <v>210</v>
      </c>
      <c r="P465" s="8">
        <v>217</v>
      </c>
      <c r="Q465" s="15" t="str">
        <f t="shared" si="70"/>
        <v>Weekday</v>
      </c>
      <c r="R465" s="15" t="str">
        <f t="shared" si="71"/>
        <v>Morning</v>
      </c>
      <c r="S465" s="15" t="str">
        <f t="shared" si="72"/>
        <v>Mild</v>
      </c>
      <c r="T465" s="15" t="str">
        <f t="shared" si="73"/>
        <v>Comfortable</v>
      </c>
      <c r="U465" s="15" t="str">
        <f t="shared" si="74"/>
        <v>Clear</v>
      </c>
      <c r="V465" s="15" t="str">
        <f t="shared" si="75"/>
        <v>AM Peak</v>
      </c>
      <c r="W465" s="15" t="str">
        <f t="shared" si="76"/>
        <v>Jan</v>
      </c>
      <c r="X465" s="15" t="str">
        <f t="shared" si="77"/>
        <v>2011-Jan</v>
      </c>
      <c r="Y465" s="15" t="str">
        <f t="shared" si="78"/>
        <v>High Demand</v>
      </c>
      <c r="Z465" t="str">
        <f t="shared" si="79"/>
        <v>Friday</v>
      </c>
    </row>
    <row r="466" spans="1:26" x14ac:dyDescent="0.35">
      <c r="A466" s="6">
        <v>465</v>
      </c>
      <c r="B466" s="7">
        <v>40564</v>
      </c>
      <c r="C466" s="6">
        <v>1</v>
      </c>
      <c r="D466" s="6">
        <v>0</v>
      </c>
      <c r="E466" s="6">
        <v>1</v>
      </c>
      <c r="F466" s="6">
        <v>9</v>
      </c>
      <c r="G466" s="6" t="b">
        <v>0</v>
      </c>
      <c r="H466" s="6">
        <v>5</v>
      </c>
      <c r="I466" s="6">
        <v>1</v>
      </c>
      <c r="J466" s="12">
        <v>0.2</v>
      </c>
      <c r="K466" s="6">
        <v>0.18179999999999999</v>
      </c>
      <c r="L466" s="6">
        <v>0.51</v>
      </c>
      <c r="M466" s="6">
        <v>0.35820000000000002</v>
      </c>
      <c r="N466" s="6">
        <v>7</v>
      </c>
      <c r="O466" s="6">
        <v>159</v>
      </c>
      <c r="P466" s="6">
        <v>166</v>
      </c>
      <c r="Q466" s="15" t="str">
        <f t="shared" si="70"/>
        <v>Weekday</v>
      </c>
      <c r="R466" s="15" t="str">
        <f t="shared" si="71"/>
        <v>Morning</v>
      </c>
      <c r="S466" s="15" t="str">
        <f t="shared" si="72"/>
        <v>Mild</v>
      </c>
      <c r="T466" s="15" t="str">
        <f t="shared" si="73"/>
        <v>Comfortable</v>
      </c>
      <c r="U466" s="15" t="str">
        <f t="shared" si="74"/>
        <v>Clear</v>
      </c>
      <c r="V466" s="15" t="str">
        <f t="shared" si="75"/>
        <v>AM Peak</v>
      </c>
      <c r="W466" s="15" t="str">
        <f t="shared" si="76"/>
        <v>Jan</v>
      </c>
      <c r="X466" s="15" t="str">
        <f t="shared" si="77"/>
        <v>2011-Jan</v>
      </c>
      <c r="Y466" s="15" t="str">
        <f t="shared" si="78"/>
        <v>High Demand</v>
      </c>
      <c r="Z466" t="str">
        <f t="shared" si="79"/>
        <v>Friday</v>
      </c>
    </row>
    <row r="467" spans="1:26" x14ac:dyDescent="0.35">
      <c r="A467" s="8">
        <v>466</v>
      </c>
      <c r="B467" s="9">
        <v>40564</v>
      </c>
      <c r="C467" s="8">
        <v>1</v>
      </c>
      <c r="D467" s="8">
        <v>0</v>
      </c>
      <c r="E467" s="8">
        <v>1</v>
      </c>
      <c r="F467" s="8">
        <v>10</v>
      </c>
      <c r="G467" s="8" t="b">
        <v>0</v>
      </c>
      <c r="H467" s="8">
        <v>5</v>
      </c>
      <c r="I467" s="8">
        <v>1</v>
      </c>
      <c r="J467" s="13">
        <v>0.2</v>
      </c>
      <c r="K467" s="8">
        <v>0.16669999999999999</v>
      </c>
      <c r="L467" s="8">
        <v>0.47</v>
      </c>
      <c r="M467" s="8">
        <v>0.4627</v>
      </c>
      <c r="N467" s="8">
        <v>6</v>
      </c>
      <c r="O467" s="8">
        <v>57</v>
      </c>
      <c r="P467" s="8">
        <v>63</v>
      </c>
      <c r="Q467" s="15" t="str">
        <f t="shared" si="70"/>
        <v>Weekday</v>
      </c>
      <c r="R467" s="15" t="str">
        <f t="shared" si="71"/>
        <v>Morning</v>
      </c>
      <c r="S467" s="15" t="str">
        <f t="shared" si="72"/>
        <v>Mild</v>
      </c>
      <c r="T467" s="15" t="str">
        <f t="shared" si="73"/>
        <v>Comfortable</v>
      </c>
      <c r="U467" s="15" t="str">
        <f t="shared" si="74"/>
        <v>Clear</v>
      </c>
      <c r="V467" s="15" t="str">
        <f t="shared" si="75"/>
        <v>Off Peak</v>
      </c>
      <c r="W467" s="15" t="str">
        <f t="shared" si="76"/>
        <v>Jan</v>
      </c>
      <c r="X467" s="15" t="str">
        <f t="shared" si="77"/>
        <v>2011-Jan</v>
      </c>
      <c r="Y467" s="15" t="str">
        <f t="shared" si="78"/>
        <v>High Demand</v>
      </c>
      <c r="Z467" t="str">
        <f t="shared" si="79"/>
        <v>Friday</v>
      </c>
    </row>
    <row r="468" spans="1:26" x14ac:dyDescent="0.35">
      <c r="A468" s="6">
        <v>467</v>
      </c>
      <c r="B468" s="7">
        <v>40564</v>
      </c>
      <c r="C468" s="6">
        <v>1</v>
      </c>
      <c r="D468" s="6">
        <v>0</v>
      </c>
      <c r="E468" s="6">
        <v>1</v>
      </c>
      <c r="F468" s="6">
        <v>11</v>
      </c>
      <c r="G468" s="6" t="b">
        <v>0</v>
      </c>
      <c r="H468" s="6">
        <v>5</v>
      </c>
      <c r="I468" s="6">
        <v>1</v>
      </c>
      <c r="J468" s="12">
        <v>0.22</v>
      </c>
      <c r="K468" s="6">
        <v>0.18179999999999999</v>
      </c>
      <c r="L468" s="6">
        <v>0.41</v>
      </c>
      <c r="M468" s="6">
        <v>0.4627</v>
      </c>
      <c r="N468" s="6">
        <v>6</v>
      </c>
      <c r="O468" s="6">
        <v>53</v>
      </c>
      <c r="P468" s="6">
        <v>59</v>
      </c>
      <c r="Q468" s="15" t="str">
        <f t="shared" si="70"/>
        <v>Weekday</v>
      </c>
      <c r="R468" s="15" t="str">
        <f t="shared" si="71"/>
        <v>Morning</v>
      </c>
      <c r="S468" s="15" t="str">
        <f t="shared" si="72"/>
        <v>Hot</v>
      </c>
      <c r="T468" s="15" t="str">
        <f t="shared" si="73"/>
        <v>Comfortable</v>
      </c>
      <c r="U468" s="15" t="str">
        <f t="shared" si="74"/>
        <v>Clear</v>
      </c>
      <c r="V468" s="15" t="str">
        <f t="shared" si="75"/>
        <v>Off Peak</v>
      </c>
      <c r="W468" s="15" t="str">
        <f t="shared" si="76"/>
        <v>Jan</v>
      </c>
      <c r="X468" s="15" t="str">
        <f t="shared" si="77"/>
        <v>2011-Jan</v>
      </c>
      <c r="Y468" s="15" t="str">
        <f t="shared" si="78"/>
        <v>High Demand</v>
      </c>
      <c r="Z468" t="str">
        <f t="shared" si="79"/>
        <v>Friday</v>
      </c>
    </row>
    <row r="469" spans="1:26" x14ac:dyDescent="0.35">
      <c r="A469" s="8">
        <v>468</v>
      </c>
      <c r="B469" s="9">
        <v>40564</v>
      </c>
      <c r="C469" s="8">
        <v>1</v>
      </c>
      <c r="D469" s="8">
        <v>0</v>
      </c>
      <c r="E469" s="8">
        <v>1</v>
      </c>
      <c r="F469" s="8">
        <v>12</v>
      </c>
      <c r="G469" s="8" t="b">
        <v>0</v>
      </c>
      <c r="H469" s="8">
        <v>5</v>
      </c>
      <c r="I469" s="8">
        <v>1</v>
      </c>
      <c r="J469" s="13">
        <v>0.22</v>
      </c>
      <c r="K469" s="8">
        <v>0.18179999999999999</v>
      </c>
      <c r="L469" s="8">
        <v>0.27</v>
      </c>
      <c r="M469" s="8">
        <v>0.58209999999999995</v>
      </c>
      <c r="N469" s="8">
        <v>11</v>
      </c>
      <c r="O469" s="8">
        <v>67</v>
      </c>
      <c r="P469" s="8">
        <v>78</v>
      </c>
      <c r="Q469" s="15" t="str">
        <f t="shared" si="70"/>
        <v>Weekday</v>
      </c>
      <c r="R469" s="15" t="str">
        <f t="shared" si="71"/>
        <v>Afternoon</v>
      </c>
      <c r="S469" s="15" t="str">
        <f t="shared" si="72"/>
        <v>Hot</v>
      </c>
      <c r="T469" s="15" t="str">
        <f t="shared" si="73"/>
        <v>Dry</v>
      </c>
      <c r="U469" s="15" t="str">
        <f t="shared" si="74"/>
        <v>Clear</v>
      </c>
      <c r="V469" s="15" t="str">
        <f t="shared" si="75"/>
        <v>Off Peak</v>
      </c>
      <c r="W469" s="15" t="str">
        <f t="shared" si="76"/>
        <v>Jan</v>
      </c>
      <c r="X469" s="15" t="str">
        <f t="shared" si="77"/>
        <v>2011-Jan</v>
      </c>
      <c r="Y469" s="15" t="str">
        <f t="shared" si="78"/>
        <v>High Demand</v>
      </c>
      <c r="Z469" t="str">
        <f t="shared" si="79"/>
        <v>Friday</v>
      </c>
    </row>
    <row r="470" spans="1:26" x14ac:dyDescent="0.35">
      <c r="A470" s="6">
        <v>469</v>
      </c>
      <c r="B470" s="7">
        <v>40564</v>
      </c>
      <c r="C470" s="6">
        <v>1</v>
      </c>
      <c r="D470" s="6">
        <v>0</v>
      </c>
      <c r="E470" s="6">
        <v>1</v>
      </c>
      <c r="F470" s="6">
        <v>13</v>
      </c>
      <c r="G470" s="6" t="b">
        <v>0</v>
      </c>
      <c r="H470" s="6">
        <v>5</v>
      </c>
      <c r="I470" s="6">
        <v>1</v>
      </c>
      <c r="J470" s="12">
        <v>0.2</v>
      </c>
      <c r="K470" s="6">
        <v>0.1515</v>
      </c>
      <c r="L470" s="6">
        <v>0.21</v>
      </c>
      <c r="M470" s="6">
        <v>0.58209999999999995</v>
      </c>
      <c r="N470" s="6">
        <v>8</v>
      </c>
      <c r="O470" s="6">
        <v>65</v>
      </c>
      <c r="P470" s="6">
        <v>73</v>
      </c>
      <c r="Q470" s="15" t="str">
        <f t="shared" si="70"/>
        <v>Weekday</v>
      </c>
      <c r="R470" s="15" t="str">
        <f t="shared" si="71"/>
        <v>Afternoon</v>
      </c>
      <c r="S470" s="15" t="str">
        <f t="shared" si="72"/>
        <v>Mild</v>
      </c>
      <c r="T470" s="15" t="str">
        <f t="shared" si="73"/>
        <v>Dry</v>
      </c>
      <c r="U470" s="15" t="str">
        <f t="shared" si="74"/>
        <v>Clear</v>
      </c>
      <c r="V470" s="15" t="str">
        <f t="shared" si="75"/>
        <v>Off Peak</v>
      </c>
      <c r="W470" s="15" t="str">
        <f t="shared" si="76"/>
        <v>Jan</v>
      </c>
      <c r="X470" s="15" t="str">
        <f t="shared" si="77"/>
        <v>2011-Jan</v>
      </c>
      <c r="Y470" s="15" t="str">
        <f t="shared" si="78"/>
        <v>High Demand</v>
      </c>
      <c r="Z470" t="str">
        <f t="shared" si="79"/>
        <v>Friday</v>
      </c>
    </row>
    <row r="471" spans="1:26" x14ac:dyDescent="0.35">
      <c r="A471" s="8">
        <v>470</v>
      </c>
      <c r="B471" s="9">
        <v>40564</v>
      </c>
      <c r="C471" s="8">
        <v>1</v>
      </c>
      <c r="D471" s="8">
        <v>0</v>
      </c>
      <c r="E471" s="8">
        <v>1</v>
      </c>
      <c r="F471" s="8">
        <v>14</v>
      </c>
      <c r="G471" s="8" t="b">
        <v>0</v>
      </c>
      <c r="H471" s="8">
        <v>5</v>
      </c>
      <c r="I471" s="8">
        <v>1</v>
      </c>
      <c r="J471" s="13">
        <v>0.2</v>
      </c>
      <c r="K471" s="8">
        <v>0.1515</v>
      </c>
      <c r="L471" s="8">
        <v>0.25</v>
      </c>
      <c r="M471" s="8">
        <v>0.52239999999999998</v>
      </c>
      <c r="N471" s="8">
        <v>6</v>
      </c>
      <c r="O471" s="8">
        <v>56</v>
      </c>
      <c r="P471" s="8">
        <v>62</v>
      </c>
      <c r="Q471" s="15" t="str">
        <f t="shared" si="70"/>
        <v>Weekday</v>
      </c>
      <c r="R471" s="15" t="str">
        <f t="shared" si="71"/>
        <v>Afternoon</v>
      </c>
      <c r="S471" s="15" t="str">
        <f t="shared" si="72"/>
        <v>Mild</v>
      </c>
      <c r="T471" s="15" t="str">
        <f t="shared" si="73"/>
        <v>Dry</v>
      </c>
      <c r="U471" s="15" t="str">
        <f t="shared" si="74"/>
        <v>Clear</v>
      </c>
      <c r="V471" s="15" t="str">
        <f t="shared" si="75"/>
        <v>Off Peak</v>
      </c>
      <c r="W471" s="15" t="str">
        <f t="shared" si="76"/>
        <v>Jan</v>
      </c>
      <c r="X471" s="15" t="str">
        <f t="shared" si="77"/>
        <v>2011-Jan</v>
      </c>
      <c r="Y471" s="15" t="str">
        <f t="shared" si="78"/>
        <v>High Demand</v>
      </c>
      <c r="Z471" t="str">
        <f t="shared" si="79"/>
        <v>Friday</v>
      </c>
    </row>
    <row r="472" spans="1:26" x14ac:dyDescent="0.35">
      <c r="A472" s="6">
        <v>471</v>
      </c>
      <c r="B472" s="7">
        <v>40564</v>
      </c>
      <c r="C472" s="6">
        <v>1</v>
      </c>
      <c r="D472" s="6">
        <v>0</v>
      </c>
      <c r="E472" s="6">
        <v>1</v>
      </c>
      <c r="F472" s="6">
        <v>15</v>
      </c>
      <c r="G472" s="6" t="b">
        <v>0</v>
      </c>
      <c r="H472" s="6">
        <v>5</v>
      </c>
      <c r="I472" s="6">
        <v>1</v>
      </c>
      <c r="J472" s="12">
        <v>0.16</v>
      </c>
      <c r="K472" s="6">
        <v>0.1212</v>
      </c>
      <c r="L472" s="6">
        <v>0.26</v>
      </c>
      <c r="M472" s="6">
        <v>0.44779999999999998</v>
      </c>
      <c r="N472" s="6">
        <v>4</v>
      </c>
      <c r="O472" s="6">
        <v>61</v>
      </c>
      <c r="P472" s="6">
        <v>65</v>
      </c>
      <c r="Q472" s="15" t="str">
        <f t="shared" si="70"/>
        <v>Weekday</v>
      </c>
      <c r="R472" s="15" t="str">
        <f t="shared" si="71"/>
        <v>Afternoon</v>
      </c>
      <c r="S472" s="15" t="str">
        <f t="shared" si="72"/>
        <v>Mild</v>
      </c>
      <c r="T472" s="15" t="str">
        <f t="shared" si="73"/>
        <v>Dry</v>
      </c>
      <c r="U472" s="15" t="str">
        <f t="shared" si="74"/>
        <v>Clear</v>
      </c>
      <c r="V472" s="15" t="str">
        <f t="shared" si="75"/>
        <v>Off Peak</v>
      </c>
      <c r="W472" s="15" t="str">
        <f t="shared" si="76"/>
        <v>Jan</v>
      </c>
      <c r="X472" s="15" t="str">
        <f t="shared" si="77"/>
        <v>2011-Jan</v>
      </c>
      <c r="Y472" s="15" t="str">
        <f t="shared" si="78"/>
        <v>High Demand</v>
      </c>
      <c r="Z472" t="str">
        <f t="shared" si="79"/>
        <v>Friday</v>
      </c>
    </row>
    <row r="473" spans="1:26" x14ac:dyDescent="0.35">
      <c r="A473" s="8">
        <v>472</v>
      </c>
      <c r="B473" s="9">
        <v>40564</v>
      </c>
      <c r="C473" s="8">
        <v>1</v>
      </c>
      <c r="D473" s="8">
        <v>0</v>
      </c>
      <c r="E473" s="8">
        <v>1</v>
      </c>
      <c r="F473" s="8">
        <v>16</v>
      </c>
      <c r="G473" s="8" t="b">
        <v>0</v>
      </c>
      <c r="H473" s="8">
        <v>5</v>
      </c>
      <c r="I473" s="8">
        <v>1</v>
      </c>
      <c r="J473" s="13">
        <v>0.16</v>
      </c>
      <c r="K473" s="8">
        <v>0.13639999999999999</v>
      </c>
      <c r="L473" s="8">
        <v>0.26</v>
      </c>
      <c r="M473" s="8">
        <v>0.35820000000000002</v>
      </c>
      <c r="N473" s="8">
        <v>0</v>
      </c>
      <c r="O473" s="8">
        <v>97</v>
      </c>
      <c r="P473" s="8">
        <v>97</v>
      </c>
      <c r="Q473" s="15" t="str">
        <f t="shared" si="70"/>
        <v>Weekday</v>
      </c>
      <c r="R473" s="15" t="str">
        <f t="shared" si="71"/>
        <v>Afternoon</v>
      </c>
      <c r="S473" s="15" t="str">
        <f t="shared" si="72"/>
        <v>Mild</v>
      </c>
      <c r="T473" s="15" t="str">
        <f t="shared" si="73"/>
        <v>Dry</v>
      </c>
      <c r="U473" s="15" t="str">
        <f t="shared" si="74"/>
        <v>Clear</v>
      </c>
      <c r="V473" s="15" t="str">
        <f t="shared" si="75"/>
        <v>Off Peak</v>
      </c>
      <c r="W473" s="15" t="str">
        <f t="shared" si="76"/>
        <v>Jan</v>
      </c>
      <c r="X473" s="15" t="str">
        <f t="shared" si="77"/>
        <v>2011-Jan</v>
      </c>
      <c r="Y473" s="15" t="str">
        <f t="shared" si="78"/>
        <v>High Demand</v>
      </c>
      <c r="Z473" t="str">
        <f t="shared" si="79"/>
        <v>Friday</v>
      </c>
    </row>
    <row r="474" spans="1:26" x14ac:dyDescent="0.35">
      <c r="A474" s="6">
        <v>473</v>
      </c>
      <c r="B474" s="7">
        <v>40564</v>
      </c>
      <c r="C474" s="6">
        <v>1</v>
      </c>
      <c r="D474" s="6">
        <v>0</v>
      </c>
      <c r="E474" s="6">
        <v>1</v>
      </c>
      <c r="F474" s="6">
        <v>17</v>
      </c>
      <c r="G474" s="6" t="b">
        <v>0</v>
      </c>
      <c r="H474" s="6">
        <v>5</v>
      </c>
      <c r="I474" s="6">
        <v>1</v>
      </c>
      <c r="J474" s="12">
        <v>0.14000000000000001</v>
      </c>
      <c r="K474" s="6">
        <v>0.1212</v>
      </c>
      <c r="L474" s="6">
        <v>0.28000000000000003</v>
      </c>
      <c r="M474" s="6">
        <v>0.35820000000000002</v>
      </c>
      <c r="N474" s="6">
        <v>10</v>
      </c>
      <c r="O474" s="6">
        <v>151</v>
      </c>
      <c r="P474" s="6">
        <v>161</v>
      </c>
      <c r="Q474" s="15" t="str">
        <f t="shared" si="70"/>
        <v>Weekday</v>
      </c>
      <c r="R474" s="15" t="str">
        <f t="shared" si="71"/>
        <v>Night</v>
      </c>
      <c r="S474" s="15" t="str">
        <f t="shared" si="72"/>
        <v>Mild</v>
      </c>
      <c r="T474" s="15" t="str">
        <f t="shared" si="73"/>
        <v>Dry</v>
      </c>
      <c r="U474" s="15" t="str">
        <f t="shared" si="74"/>
        <v>Clear</v>
      </c>
      <c r="V474" s="15" t="str">
        <f t="shared" si="75"/>
        <v>PM Peak</v>
      </c>
      <c r="W474" s="15" t="str">
        <f t="shared" si="76"/>
        <v>Jan</v>
      </c>
      <c r="X474" s="15" t="str">
        <f t="shared" si="77"/>
        <v>2011-Jan</v>
      </c>
      <c r="Y474" s="15" t="str">
        <f t="shared" si="78"/>
        <v>High Demand</v>
      </c>
      <c r="Z474" t="str">
        <f t="shared" si="79"/>
        <v>Friday</v>
      </c>
    </row>
    <row r="475" spans="1:26" x14ac:dyDescent="0.35">
      <c r="A475" s="8">
        <v>474</v>
      </c>
      <c r="B475" s="9">
        <v>40564</v>
      </c>
      <c r="C475" s="8">
        <v>1</v>
      </c>
      <c r="D475" s="8">
        <v>0</v>
      </c>
      <c r="E475" s="8">
        <v>1</v>
      </c>
      <c r="F475" s="8">
        <v>18</v>
      </c>
      <c r="G475" s="8" t="b">
        <v>0</v>
      </c>
      <c r="H475" s="8">
        <v>5</v>
      </c>
      <c r="I475" s="8">
        <v>1</v>
      </c>
      <c r="J475" s="13">
        <v>0.12</v>
      </c>
      <c r="K475" s="8">
        <v>0.1212</v>
      </c>
      <c r="L475" s="8">
        <v>0.3</v>
      </c>
      <c r="M475" s="8">
        <v>0.25369999999999998</v>
      </c>
      <c r="N475" s="8">
        <v>1</v>
      </c>
      <c r="O475" s="8">
        <v>119</v>
      </c>
      <c r="P475" s="8">
        <v>120</v>
      </c>
      <c r="Q475" s="15" t="str">
        <f t="shared" si="70"/>
        <v>Weekday</v>
      </c>
      <c r="R475" s="15" t="str">
        <f t="shared" si="71"/>
        <v>Night</v>
      </c>
      <c r="S475" s="15" t="str">
        <f t="shared" si="72"/>
        <v>Mild</v>
      </c>
      <c r="T475" s="15" t="str">
        <f t="shared" si="73"/>
        <v>Dry</v>
      </c>
      <c r="U475" s="15" t="str">
        <f t="shared" si="74"/>
        <v>Clear</v>
      </c>
      <c r="V475" s="15" t="str">
        <f t="shared" si="75"/>
        <v>PM Peak</v>
      </c>
      <c r="W475" s="15" t="str">
        <f t="shared" si="76"/>
        <v>Jan</v>
      </c>
      <c r="X475" s="15" t="str">
        <f t="shared" si="77"/>
        <v>2011-Jan</v>
      </c>
      <c r="Y475" s="15" t="str">
        <f t="shared" si="78"/>
        <v>High Demand</v>
      </c>
      <c r="Z475" t="str">
        <f t="shared" si="79"/>
        <v>Friday</v>
      </c>
    </row>
    <row r="476" spans="1:26" x14ac:dyDescent="0.35">
      <c r="A476" s="6">
        <v>475</v>
      </c>
      <c r="B476" s="7">
        <v>40564</v>
      </c>
      <c r="C476" s="6">
        <v>1</v>
      </c>
      <c r="D476" s="6">
        <v>0</v>
      </c>
      <c r="E476" s="6">
        <v>1</v>
      </c>
      <c r="F476" s="6">
        <v>19</v>
      </c>
      <c r="G476" s="6" t="b">
        <v>0</v>
      </c>
      <c r="H476" s="6">
        <v>5</v>
      </c>
      <c r="I476" s="6">
        <v>1</v>
      </c>
      <c r="J476" s="12">
        <v>0.12</v>
      </c>
      <c r="K476" s="6">
        <v>0.1061</v>
      </c>
      <c r="L476" s="6">
        <v>0.3</v>
      </c>
      <c r="M476" s="6">
        <v>0.32840000000000003</v>
      </c>
      <c r="N476" s="6">
        <v>3</v>
      </c>
      <c r="O476" s="6">
        <v>93</v>
      </c>
      <c r="P476" s="6">
        <v>96</v>
      </c>
      <c r="Q476" s="15" t="str">
        <f t="shared" si="70"/>
        <v>Weekday</v>
      </c>
      <c r="R476" s="15" t="str">
        <f t="shared" si="71"/>
        <v>Night</v>
      </c>
      <c r="S476" s="15" t="str">
        <f t="shared" si="72"/>
        <v>Mild</v>
      </c>
      <c r="T476" s="15" t="str">
        <f t="shared" si="73"/>
        <v>Dry</v>
      </c>
      <c r="U476" s="15" t="str">
        <f t="shared" si="74"/>
        <v>Clear</v>
      </c>
      <c r="V476" s="15" t="str">
        <f t="shared" si="75"/>
        <v>PM Peak</v>
      </c>
      <c r="W476" s="15" t="str">
        <f t="shared" si="76"/>
        <v>Jan</v>
      </c>
      <c r="X476" s="15" t="str">
        <f t="shared" si="77"/>
        <v>2011-Jan</v>
      </c>
      <c r="Y476" s="15" t="str">
        <f t="shared" si="78"/>
        <v>High Demand</v>
      </c>
      <c r="Z476" t="str">
        <f t="shared" si="79"/>
        <v>Friday</v>
      </c>
    </row>
    <row r="477" spans="1:26" x14ac:dyDescent="0.35">
      <c r="A477" s="8">
        <v>476</v>
      </c>
      <c r="B477" s="9">
        <v>40564</v>
      </c>
      <c r="C477" s="8">
        <v>1</v>
      </c>
      <c r="D477" s="8">
        <v>0</v>
      </c>
      <c r="E477" s="8">
        <v>1</v>
      </c>
      <c r="F477" s="8">
        <v>20</v>
      </c>
      <c r="G477" s="8" t="b">
        <v>0</v>
      </c>
      <c r="H477" s="8">
        <v>5</v>
      </c>
      <c r="I477" s="8">
        <v>1</v>
      </c>
      <c r="J477" s="13">
        <v>0.1</v>
      </c>
      <c r="K477" s="8">
        <v>7.5800000000000006E-2</v>
      </c>
      <c r="L477" s="8">
        <v>0.33</v>
      </c>
      <c r="M477" s="8">
        <v>0.41789999999999999</v>
      </c>
      <c r="N477" s="8">
        <v>1</v>
      </c>
      <c r="O477" s="8">
        <v>52</v>
      </c>
      <c r="P477" s="8">
        <v>53</v>
      </c>
      <c r="Q477" s="15" t="str">
        <f t="shared" si="70"/>
        <v>Weekday</v>
      </c>
      <c r="R477" s="15" t="str">
        <f t="shared" si="71"/>
        <v>Night</v>
      </c>
      <c r="S477" s="15" t="str">
        <f t="shared" si="72"/>
        <v>Cold</v>
      </c>
      <c r="T477" s="15" t="str">
        <f t="shared" si="73"/>
        <v>Dry</v>
      </c>
      <c r="U477" s="15" t="str">
        <f t="shared" si="74"/>
        <v>Clear</v>
      </c>
      <c r="V477" s="15" t="str">
        <f t="shared" si="75"/>
        <v>Off Peak</v>
      </c>
      <c r="W477" s="15" t="str">
        <f t="shared" si="76"/>
        <v>Jan</v>
      </c>
      <c r="X477" s="15" t="str">
        <f t="shared" si="77"/>
        <v>2011-Jan</v>
      </c>
      <c r="Y477" s="15" t="str">
        <f t="shared" si="78"/>
        <v>Low Demand</v>
      </c>
      <c r="Z477" t="str">
        <f t="shared" si="79"/>
        <v>Friday</v>
      </c>
    </row>
    <row r="478" spans="1:26" x14ac:dyDescent="0.35">
      <c r="A478" s="6">
        <v>477</v>
      </c>
      <c r="B478" s="7">
        <v>40564</v>
      </c>
      <c r="C478" s="6">
        <v>1</v>
      </c>
      <c r="D478" s="6">
        <v>0</v>
      </c>
      <c r="E478" s="6">
        <v>1</v>
      </c>
      <c r="F478" s="6">
        <v>21</v>
      </c>
      <c r="G478" s="6" t="b">
        <v>0</v>
      </c>
      <c r="H478" s="6">
        <v>5</v>
      </c>
      <c r="I478" s="6">
        <v>1</v>
      </c>
      <c r="J478" s="12">
        <v>0.08</v>
      </c>
      <c r="K478" s="6">
        <v>7.5800000000000006E-2</v>
      </c>
      <c r="L478" s="6">
        <v>0.38</v>
      </c>
      <c r="M478" s="6">
        <v>0.28360000000000002</v>
      </c>
      <c r="N478" s="6">
        <v>0</v>
      </c>
      <c r="O478" s="6">
        <v>41</v>
      </c>
      <c r="P478" s="6">
        <v>41</v>
      </c>
      <c r="Q478" s="15" t="str">
        <f t="shared" si="70"/>
        <v>Weekday</v>
      </c>
      <c r="R478" s="15" t="str">
        <f t="shared" si="71"/>
        <v>Night</v>
      </c>
      <c r="S478" s="15" t="str">
        <f t="shared" si="72"/>
        <v>Cold</v>
      </c>
      <c r="T478" s="15" t="str">
        <f t="shared" si="73"/>
        <v>Comfortable</v>
      </c>
      <c r="U478" s="15" t="str">
        <f t="shared" si="74"/>
        <v>Clear</v>
      </c>
      <c r="V478" s="15" t="str">
        <f t="shared" si="75"/>
        <v>Off Peak</v>
      </c>
      <c r="W478" s="15" t="str">
        <f t="shared" si="76"/>
        <v>Jan</v>
      </c>
      <c r="X478" s="15" t="str">
        <f t="shared" si="77"/>
        <v>2011-Jan</v>
      </c>
      <c r="Y478" s="15" t="str">
        <f t="shared" si="78"/>
        <v>Low Demand</v>
      </c>
      <c r="Z478" t="str">
        <f t="shared" si="79"/>
        <v>Friday</v>
      </c>
    </row>
    <row r="479" spans="1:26" x14ac:dyDescent="0.35">
      <c r="A479" s="8">
        <v>478</v>
      </c>
      <c r="B479" s="9">
        <v>40564</v>
      </c>
      <c r="C479" s="8">
        <v>1</v>
      </c>
      <c r="D479" s="8">
        <v>0</v>
      </c>
      <c r="E479" s="8">
        <v>1</v>
      </c>
      <c r="F479" s="8">
        <v>22</v>
      </c>
      <c r="G479" s="8" t="b">
        <v>0</v>
      </c>
      <c r="H479" s="8">
        <v>5</v>
      </c>
      <c r="I479" s="8">
        <v>1</v>
      </c>
      <c r="J479" s="13">
        <v>0.06</v>
      </c>
      <c r="K479" s="8">
        <v>3.0300000000000001E-2</v>
      </c>
      <c r="L479" s="8">
        <v>0.41</v>
      </c>
      <c r="M479" s="8">
        <v>0.3881</v>
      </c>
      <c r="N479" s="8">
        <v>1</v>
      </c>
      <c r="O479" s="8">
        <v>33</v>
      </c>
      <c r="P479" s="8">
        <v>34</v>
      </c>
      <c r="Q479" s="15" t="str">
        <f t="shared" si="70"/>
        <v>Weekday</v>
      </c>
      <c r="R479" s="15" t="str">
        <f t="shared" si="71"/>
        <v>Night</v>
      </c>
      <c r="S479" s="15" t="str">
        <f t="shared" si="72"/>
        <v>Cold</v>
      </c>
      <c r="T479" s="15" t="str">
        <f t="shared" si="73"/>
        <v>Comfortable</v>
      </c>
      <c r="U479" s="15" t="str">
        <f t="shared" si="74"/>
        <v>Clear</v>
      </c>
      <c r="V479" s="15" t="str">
        <f t="shared" si="75"/>
        <v>Off Peak</v>
      </c>
      <c r="W479" s="15" t="str">
        <f t="shared" si="76"/>
        <v>Jan</v>
      </c>
      <c r="X479" s="15" t="str">
        <f t="shared" si="77"/>
        <v>2011-Jan</v>
      </c>
      <c r="Y479" s="15" t="str">
        <f t="shared" si="78"/>
        <v>Low Demand</v>
      </c>
      <c r="Z479" t="str">
        <f t="shared" si="79"/>
        <v>Friday</v>
      </c>
    </row>
    <row r="480" spans="1:26" x14ac:dyDescent="0.35">
      <c r="A480" s="6">
        <v>479</v>
      </c>
      <c r="B480" s="7">
        <v>40564</v>
      </c>
      <c r="C480" s="6">
        <v>1</v>
      </c>
      <c r="D480" s="6">
        <v>0</v>
      </c>
      <c r="E480" s="6">
        <v>1</v>
      </c>
      <c r="F480" s="6">
        <v>23</v>
      </c>
      <c r="G480" s="6" t="b">
        <v>0</v>
      </c>
      <c r="H480" s="6">
        <v>5</v>
      </c>
      <c r="I480" s="6">
        <v>1</v>
      </c>
      <c r="J480" s="12">
        <v>0.06</v>
      </c>
      <c r="K480" s="6">
        <v>4.5499999999999999E-2</v>
      </c>
      <c r="L480" s="6">
        <v>0.38</v>
      </c>
      <c r="M480" s="6">
        <v>0.32840000000000003</v>
      </c>
      <c r="N480" s="6">
        <v>0</v>
      </c>
      <c r="O480" s="6">
        <v>27</v>
      </c>
      <c r="P480" s="6">
        <v>27</v>
      </c>
      <c r="Q480" s="15" t="str">
        <f t="shared" si="70"/>
        <v>Weekday</v>
      </c>
      <c r="R480" s="15" t="str">
        <f t="shared" si="71"/>
        <v>Night</v>
      </c>
      <c r="S480" s="15" t="str">
        <f t="shared" si="72"/>
        <v>Cold</v>
      </c>
      <c r="T480" s="15" t="str">
        <f t="shared" si="73"/>
        <v>Comfortable</v>
      </c>
      <c r="U480" s="15" t="str">
        <f t="shared" si="74"/>
        <v>Clear</v>
      </c>
      <c r="V480" s="15" t="str">
        <f t="shared" si="75"/>
        <v>Off Peak</v>
      </c>
      <c r="W480" s="15" t="str">
        <f t="shared" si="76"/>
        <v>Jan</v>
      </c>
      <c r="X480" s="15" t="str">
        <f t="shared" si="77"/>
        <v>2011-Jan</v>
      </c>
      <c r="Y480" s="15" t="str">
        <f t="shared" si="78"/>
        <v>Low Demand</v>
      </c>
      <c r="Z480" t="str">
        <f t="shared" si="79"/>
        <v>Friday</v>
      </c>
    </row>
    <row r="481" spans="1:26" x14ac:dyDescent="0.35">
      <c r="A481" s="8">
        <v>480</v>
      </c>
      <c r="B481" s="9">
        <v>40565</v>
      </c>
      <c r="C481" s="8">
        <v>1</v>
      </c>
      <c r="D481" s="8">
        <v>0</v>
      </c>
      <c r="E481" s="8">
        <v>1</v>
      </c>
      <c r="F481" s="8">
        <v>0</v>
      </c>
      <c r="G481" s="8" t="b">
        <v>0</v>
      </c>
      <c r="H481" s="8">
        <v>6</v>
      </c>
      <c r="I481" s="8">
        <v>1</v>
      </c>
      <c r="J481" s="13">
        <v>0.04</v>
      </c>
      <c r="K481" s="8">
        <v>3.0300000000000001E-2</v>
      </c>
      <c r="L481" s="8">
        <v>0.45</v>
      </c>
      <c r="M481" s="8">
        <v>0.25369999999999998</v>
      </c>
      <c r="N481" s="8">
        <v>0</v>
      </c>
      <c r="O481" s="8">
        <v>13</v>
      </c>
      <c r="P481" s="8">
        <v>13</v>
      </c>
      <c r="Q481" s="15" t="str">
        <f t="shared" si="70"/>
        <v>Weekend</v>
      </c>
      <c r="R481" s="15" t="str">
        <f t="shared" si="71"/>
        <v>Late Night</v>
      </c>
      <c r="S481" s="15" t="str">
        <f t="shared" si="72"/>
        <v>Cold</v>
      </c>
      <c r="T481" s="15" t="str">
        <f t="shared" si="73"/>
        <v>Comfortable</v>
      </c>
      <c r="U481" s="15" t="str">
        <f t="shared" si="74"/>
        <v>Clear</v>
      </c>
      <c r="V481" s="15" t="str">
        <f t="shared" si="75"/>
        <v>Off Peak</v>
      </c>
      <c r="W481" s="15" t="str">
        <f t="shared" si="76"/>
        <v>Jan</v>
      </c>
      <c r="X481" s="15" t="str">
        <f t="shared" si="77"/>
        <v>2011-Jan</v>
      </c>
      <c r="Y481" s="15" t="str">
        <f t="shared" si="78"/>
        <v>Low Demand</v>
      </c>
      <c r="Z481" t="str">
        <f t="shared" si="79"/>
        <v>Saturday</v>
      </c>
    </row>
    <row r="482" spans="1:26" x14ac:dyDescent="0.35">
      <c r="A482" s="6">
        <v>481</v>
      </c>
      <c r="B482" s="7">
        <v>40565</v>
      </c>
      <c r="C482" s="6">
        <v>1</v>
      </c>
      <c r="D482" s="6">
        <v>0</v>
      </c>
      <c r="E482" s="6">
        <v>1</v>
      </c>
      <c r="F482" s="6">
        <v>1</v>
      </c>
      <c r="G482" s="6" t="b">
        <v>0</v>
      </c>
      <c r="H482" s="6">
        <v>6</v>
      </c>
      <c r="I482" s="6">
        <v>2</v>
      </c>
      <c r="J482" s="12">
        <v>0.04</v>
      </c>
      <c r="K482" s="6">
        <v>0</v>
      </c>
      <c r="L482" s="6">
        <v>0.41</v>
      </c>
      <c r="M482" s="6">
        <v>0.3881</v>
      </c>
      <c r="N482" s="6">
        <v>3</v>
      </c>
      <c r="O482" s="6">
        <v>9</v>
      </c>
      <c r="P482" s="6">
        <v>12</v>
      </c>
      <c r="Q482" s="15" t="str">
        <f t="shared" si="70"/>
        <v>Weekend</v>
      </c>
      <c r="R482" s="15" t="str">
        <f t="shared" si="71"/>
        <v>Late Night</v>
      </c>
      <c r="S482" s="15" t="str">
        <f t="shared" si="72"/>
        <v>Cold</v>
      </c>
      <c r="T482" s="15" t="str">
        <f t="shared" si="73"/>
        <v>Comfortable</v>
      </c>
      <c r="U482" s="15" t="str">
        <f t="shared" si="74"/>
        <v>Mist/Cloudy</v>
      </c>
      <c r="V482" s="15" t="str">
        <f t="shared" si="75"/>
        <v>Off Peak</v>
      </c>
      <c r="W482" s="15" t="str">
        <f t="shared" si="76"/>
        <v>Jan</v>
      </c>
      <c r="X482" s="15" t="str">
        <f t="shared" si="77"/>
        <v>2011-Jan</v>
      </c>
      <c r="Y482" s="15" t="str">
        <f t="shared" si="78"/>
        <v>Low Demand</v>
      </c>
      <c r="Z482" t="str">
        <f t="shared" si="79"/>
        <v>Saturday</v>
      </c>
    </row>
    <row r="483" spans="1:26" x14ac:dyDescent="0.35">
      <c r="A483" s="8">
        <v>482</v>
      </c>
      <c r="B483" s="9">
        <v>40565</v>
      </c>
      <c r="C483" s="8">
        <v>1</v>
      </c>
      <c r="D483" s="8">
        <v>0</v>
      </c>
      <c r="E483" s="8">
        <v>1</v>
      </c>
      <c r="F483" s="8">
        <v>2</v>
      </c>
      <c r="G483" s="8" t="b">
        <v>0</v>
      </c>
      <c r="H483" s="8">
        <v>6</v>
      </c>
      <c r="I483" s="8">
        <v>2</v>
      </c>
      <c r="J483" s="13">
        <v>0.04</v>
      </c>
      <c r="K483" s="8">
        <v>3.0300000000000001E-2</v>
      </c>
      <c r="L483" s="8">
        <v>0.41</v>
      </c>
      <c r="M483" s="8">
        <v>0.25369999999999998</v>
      </c>
      <c r="N483" s="8">
        <v>0</v>
      </c>
      <c r="O483" s="8">
        <v>11</v>
      </c>
      <c r="P483" s="8">
        <v>11</v>
      </c>
      <c r="Q483" s="15" t="str">
        <f t="shared" si="70"/>
        <v>Weekend</v>
      </c>
      <c r="R483" s="15" t="str">
        <f t="shared" si="71"/>
        <v>Late Night</v>
      </c>
      <c r="S483" s="15" t="str">
        <f t="shared" si="72"/>
        <v>Cold</v>
      </c>
      <c r="T483" s="15" t="str">
        <f t="shared" si="73"/>
        <v>Comfortable</v>
      </c>
      <c r="U483" s="15" t="str">
        <f t="shared" si="74"/>
        <v>Mist/Cloudy</v>
      </c>
      <c r="V483" s="15" t="str">
        <f t="shared" si="75"/>
        <v>Off Peak</v>
      </c>
      <c r="W483" s="15" t="str">
        <f t="shared" si="76"/>
        <v>Jan</v>
      </c>
      <c r="X483" s="15" t="str">
        <f t="shared" si="77"/>
        <v>2011-Jan</v>
      </c>
      <c r="Y483" s="15" t="str">
        <f t="shared" si="78"/>
        <v>Low Demand</v>
      </c>
      <c r="Z483" t="str">
        <f t="shared" si="79"/>
        <v>Saturday</v>
      </c>
    </row>
    <row r="484" spans="1:26" x14ac:dyDescent="0.35">
      <c r="A484" s="6">
        <v>483</v>
      </c>
      <c r="B484" s="7">
        <v>40565</v>
      </c>
      <c r="C484" s="6">
        <v>1</v>
      </c>
      <c r="D484" s="6">
        <v>0</v>
      </c>
      <c r="E484" s="6">
        <v>1</v>
      </c>
      <c r="F484" s="6">
        <v>3</v>
      </c>
      <c r="G484" s="6" t="b">
        <v>0</v>
      </c>
      <c r="H484" s="6">
        <v>6</v>
      </c>
      <c r="I484" s="6">
        <v>2</v>
      </c>
      <c r="J484" s="12">
        <v>0.04</v>
      </c>
      <c r="K484" s="6">
        <v>3.0300000000000001E-2</v>
      </c>
      <c r="L484" s="6">
        <v>0.41</v>
      </c>
      <c r="M484" s="6">
        <v>0.28360000000000002</v>
      </c>
      <c r="N484" s="6">
        <v>1</v>
      </c>
      <c r="O484" s="6">
        <v>6</v>
      </c>
      <c r="P484" s="6">
        <v>7</v>
      </c>
      <c r="Q484" s="15" t="str">
        <f t="shared" si="70"/>
        <v>Weekend</v>
      </c>
      <c r="R484" s="15" t="str">
        <f t="shared" si="71"/>
        <v>Late Night</v>
      </c>
      <c r="S484" s="15" t="str">
        <f t="shared" si="72"/>
        <v>Cold</v>
      </c>
      <c r="T484" s="15" t="str">
        <f t="shared" si="73"/>
        <v>Comfortable</v>
      </c>
      <c r="U484" s="15" t="str">
        <f t="shared" si="74"/>
        <v>Mist/Cloudy</v>
      </c>
      <c r="V484" s="15" t="str">
        <f t="shared" si="75"/>
        <v>Off Peak</v>
      </c>
      <c r="W484" s="15" t="str">
        <f t="shared" si="76"/>
        <v>Jan</v>
      </c>
      <c r="X484" s="15" t="str">
        <f t="shared" si="77"/>
        <v>2011-Jan</v>
      </c>
      <c r="Y484" s="15" t="str">
        <f t="shared" si="78"/>
        <v>Low Demand</v>
      </c>
      <c r="Z484" t="str">
        <f t="shared" si="79"/>
        <v>Saturday</v>
      </c>
    </row>
    <row r="485" spans="1:26" x14ac:dyDescent="0.35">
      <c r="A485" s="8">
        <v>484</v>
      </c>
      <c r="B485" s="9">
        <v>40565</v>
      </c>
      <c r="C485" s="8">
        <v>1</v>
      </c>
      <c r="D485" s="8">
        <v>0</v>
      </c>
      <c r="E485" s="8">
        <v>1</v>
      </c>
      <c r="F485" s="8">
        <v>4</v>
      </c>
      <c r="G485" s="8" t="b">
        <v>0</v>
      </c>
      <c r="H485" s="8">
        <v>6</v>
      </c>
      <c r="I485" s="8">
        <v>2</v>
      </c>
      <c r="J485" s="13">
        <v>0.02</v>
      </c>
      <c r="K485" s="8">
        <v>1.52E-2</v>
      </c>
      <c r="L485" s="8">
        <v>0.48</v>
      </c>
      <c r="M485" s="8">
        <v>0.29849999999999999</v>
      </c>
      <c r="N485" s="8">
        <v>0</v>
      </c>
      <c r="O485" s="8">
        <v>3</v>
      </c>
      <c r="P485" s="8">
        <v>3</v>
      </c>
      <c r="Q485" s="15" t="str">
        <f t="shared" si="70"/>
        <v>Weekend</v>
      </c>
      <c r="R485" s="15" t="str">
        <f t="shared" si="71"/>
        <v>Late Night</v>
      </c>
      <c r="S485" s="15" t="str">
        <f t="shared" si="72"/>
        <v>Cold</v>
      </c>
      <c r="T485" s="15" t="str">
        <f t="shared" si="73"/>
        <v>Comfortable</v>
      </c>
      <c r="U485" s="15" t="str">
        <f t="shared" si="74"/>
        <v>Mist/Cloudy</v>
      </c>
      <c r="V485" s="15" t="str">
        <f t="shared" si="75"/>
        <v>Off Peak</v>
      </c>
      <c r="W485" s="15" t="str">
        <f t="shared" si="76"/>
        <v>Jan</v>
      </c>
      <c r="X485" s="15" t="str">
        <f t="shared" si="77"/>
        <v>2011-Jan</v>
      </c>
      <c r="Y485" s="15" t="str">
        <f t="shared" si="78"/>
        <v>Low Demand</v>
      </c>
      <c r="Z485" t="str">
        <f t="shared" si="79"/>
        <v>Saturday</v>
      </c>
    </row>
    <row r="486" spans="1:26" x14ac:dyDescent="0.35">
      <c r="A486" s="6">
        <v>485</v>
      </c>
      <c r="B486" s="7">
        <v>40565</v>
      </c>
      <c r="C486" s="6">
        <v>1</v>
      </c>
      <c r="D486" s="6">
        <v>0</v>
      </c>
      <c r="E486" s="6">
        <v>1</v>
      </c>
      <c r="F486" s="6">
        <v>6</v>
      </c>
      <c r="G486" s="6" t="b">
        <v>0</v>
      </c>
      <c r="H486" s="6">
        <v>6</v>
      </c>
      <c r="I486" s="6">
        <v>2</v>
      </c>
      <c r="J486" s="12">
        <v>0.02</v>
      </c>
      <c r="K486" s="6">
        <v>3.0300000000000001E-2</v>
      </c>
      <c r="L486" s="6">
        <v>0.44</v>
      </c>
      <c r="M486" s="6">
        <v>0.22389999999999999</v>
      </c>
      <c r="N486" s="6">
        <v>0</v>
      </c>
      <c r="O486" s="6">
        <v>2</v>
      </c>
      <c r="P486" s="6">
        <v>2</v>
      </c>
      <c r="Q486" s="15" t="str">
        <f t="shared" si="70"/>
        <v>Weekend</v>
      </c>
      <c r="R486" s="15" t="str">
        <f t="shared" si="71"/>
        <v>Morning</v>
      </c>
      <c r="S486" s="15" t="str">
        <f t="shared" si="72"/>
        <v>Cold</v>
      </c>
      <c r="T486" s="15" t="str">
        <f t="shared" si="73"/>
        <v>Comfortable</v>
      </c>
      <c r="U486" s="15" t="str">
        <f t="shared" si="74"/>
        <v>Mist/Cloudy</v>
      </c>
      <c r="V486" s="15" t="str">
        <f t="shared" si="75"/>
        <v>Off Peak</v>
      </c>
      <c r="W486" s="15" t="str">
        <f t="shared" si="76"/>
        <v>Jan</v>
      </c>
      <c r="X486" s="15" t="str">
        <f t="shared" si="77"/>
        <v>2011-Jan</v>
      </c>
      <c r="Y486" s="15" t="str">
        <f t="shared" si="78"/>
        <v>Low Demand</v>
      </c>
      <c r="Z486" t="str">
        <f t="shared" si="79"/>
        <v>Saturday</v>
      </c>
    </row>
    <row r="487" spans="1:26" x14ac:dyDescent="0.35">
      <c r="A487" s="8">
        <v>486</v>
      </c>
      <c r="B487" s="9">
        <v>40565</v>
      </c>
      <c r="C487" s="8">
        <v>1</v>
      </c>
      <c r="D487" s="8">
        <v>0</v>
      </c>
      <c r="E487" s="8">
        <v>1</v>
      </c>
      <c r="F487" s="8">
        <v>7</v>
      </c>
      <c r="G487" s="8" t="b">
        <v>0</v>
      </c>
      <c r="H487" s="8">
        <v>6</v>
      </c>
      <c r="I487" s="8">
        <v>1</v>
      </c>
      <c r="J487" s="13">
        <v>0.02</v>
      </c>
      <c r="K487" s="8">
        <v>1.52E-2</v>
      </c>
      <c r="L487" s="8">
        <v>0.44</v>
      </c>
      <c r="M487" s="8">
        <v>0.28360000000000002</v>
      </c>
      <c r="N487" s="8">
        <v>0</v>
      </c>
      <c r="O487" s="8">
        <v>8</v>
      </c>
      <c r="P487" s="8">
        <v>8</v>
      </c>
      <c r="Q487" s="15" t="str">
        <f t="shared" si="70"/>
        <v>Weekend</v>
      </c>
      <c r="R487" s="15" t="str">
        <f t="shared" si="71"/>
        <v>Morning</v>
      </c>
      <c r="S487" s="15" t="str">
        <f t="shared" si="72"/>
        <v>Cold</v>
      </c>
      <c r="T487" s="15" t="str">
        <f t="shared" si="73"/>
        <v>Comfortable</v>
      </c>
      <c r="U487" s="15" t="str">
        <f t="shared" si="74"/>
        <v>Clear</v>
      </c>
      <c r="V487" s="15" t="str">
        <f t="shared" si="75"/>
        <v>AM Peak</v>
      </c>
      <c r="W487" s="15" t="str">
        <f t="shared" si="76"/>
        <v>Jan</v>
      </c>
      <c r="X487" s="15" t="str">
        <f t="shared" si="77"/>
        <v>2011-Jan</v>
      </c>
      <c r="Y487" s="15" t="str">
        <f t="shared" si="78"/>
        <v>Low Demand</v>
      </c>
      <c r="Z487" t="str">
        <f t="shared" si="79"/>
        <v>Saturday</v>
      </c>
    </row>
    <row r="488" spans="1:26" x14ac:dyDescent="0.35">
      <c r="A488" s="6">
        <v>487</v>
      </c>
      <c r="B488" s="7">
        <v>40565</v>
      </c>
      <c r="C488" s="6">
        <v>1</v>
      </c>
      <c r="D488" s="6">
        <v>0</v>
      </c>
      <c r="E488" s="6">
        <v>1</v>
      </c>
      <c r="F488" s="6">
        <v>8</v>
      </c>
      <c r="G488" s="6" t="b">
        <v>0</v>
      </c>
      <c r="H488" s="6">
        <v>6</v>
      </c>
      <c r="I488" s="6">
        <v>1</v>
      </c>
      <c r="J488" s="12">
        <v>0.02</v>
      </c>
      <c r="K488" s="6">
        <v>0</v>
      </c>
      <c r="L488" s="6">
        <v>0.44</v>
      </c>
      <c r="M488" s="6">
        <v>0.32840000000000003</v>
      </c>
      <c r="N488" s="6">
        <v>1</v>
      </c>
      <c r="O488" s="6">
        <v>26</v>
      </c>
      <c r="P488" s="6">
        <v>27</v>
      </c>
      <c r="Q488" s="15" t="str">
        <f t="shared" si="70"/>
        <v>Weekend</v>
      </c>
      <c r="R488" s="15" t="str">
        <f t="shared" si="71"/>
        <v>Morning</v>
      </c>
      <c r="S488" s="15" t="str">
        <f t="shared" si="72"/>
        <v>Cold</v>
      </c>
      <c r="T488" s="15" t="str">
        <f t="shared" si="73"/>
        <v>Comfortable</v>
      </c>
      <c r="U488" s="15" t="str">
        <f t="shared" si="74"/>
        <v>Clear</v>
      </c>
      <c r="V488" s="15" t="str">
        <f t="shared" si="75"/>
        <v>AM Peak</v>
      </c>
      <c r="W488" s="15" t="str">
        <f t="shared" si="76"/>
        <v>Jan</v>
      </c>
      <c r="X488" s="15" t="str">
        <f t="shared" si="77"/>
        <v>2011-Jan</v>
      </c>
      <c r="Y488" s="15" t="str">
        <f t="shared" si="78"/>
        <v>Low Demand</v>
      </c>
      <c r="Z488" t="str">
        <f t="shared" si="79"/>
        <v>Saturday</v>
      </c>
    </row>
    <row r="489" spans="1:26" x14ac:dyDescent="0.35">
      <c r="A489" s="8">
        <v>488</v>
      </c>
      <c r="B489" s="9">
        <v>40565</v>
      </c>
      <c r="C489" s="8">
        <v>1</v>
      </c>
      <c r="D489" s="8">
        <v>0</v>
      </c>
      <c r="E489" s="8">
        <v>1</v>
      </c>
      <c r="F489" s="8">
        <v>9</v>
      </c>
      <c r="G489" s="8" t="b">
        <v>0</v>
      </c>
      <c r="H489" s="8">
        <v>6</v>
      </c>
      <c r="I489" s="8">
        <v>1</v>
      </c>
      <c r="J489" s="13">
        <v>0.04</v>
      </c>
      <c r="K489" s="8">
        <v>3.0300000000000001E-2</v>
      </c>
      <c r="L489" s="8">
        <v>0.41</v>
      </c>
      <c r="M489" s="8">
        <v>0.25369999999999998</v>
      </c>
      <c r="N489" s="8">
        <v>3</v>
      </c>
      <c r="O489" s="8">
        <v>37</v>
      </c>
      <c r="P489" s="8">
        <v>40</v>
      </c>
      <c r="Q489" s="15" t="str">
        <f t="shared" si="70"/>
        <v>Weekend</v>
      </c>
      <c r="R489" s="15" t="str">
        <f t="shared" si="71"/>
        <v>Morning</v>
      </c>
      <c r="S489" s="15" t="str">
        <f t="shared" si="72"/>
        <v>Cold</v>
      </c>
      <c r="T489" s="15" t="str">
        <f t="shared" si="73"/>
        <v>Comfortable</v>
      </c>
      <c r="U489" s="15" t="str">
        <f t="shared" si="74"/>
        <v>Clear</v>
      </c>
      <c r="V489" s="15" t="str">
        <f t="shared" si="75"/>
        <v>AM Peak</v>
      </c>
      <c r="W489" s="15" t="str">
        <f t="shared" si="76"/>
        <v>Jan</v>
      </c>
      <c r="X489" s="15" t="str">
        <f t="shared" si="77"/>
        <v>2011-Jan</v>
      </c>
      <c r="Y489" s="15" t="str">
        <f t="shared" si="78"/>
        <v>Low Demand</v>
      </c>
      <c r="Z489" t="str">
        <f t="shared" si="79"/>
        <v>Saturday</v>
      </c>
    </row>
    <row r="490" spans="1:26" x14ac:dyDescent="0.35">
      <c r="A490" s="6">
        <v>489</v>
      </c>
      <c r="B490" s="7">
        <v>40565</v>
      </c>
      <c r="C490" s="6">
        <v>1</v>
      </c>
      <c r="D490" s="6">
        <v>0</v>
      </c>
      <c r="E490" s="6">
        <v>1</v>
      </c>
      <c r="F490" s="6">
        <v>10</v>
      </c>
      <c r="G490" s="6" t="b">
        <v>0</v>
      </c>
      <c r="H490" s="6">
        <v>6</v>
      </c>
      <c r="I490" s="6">
        <v>2</v>
      </c>
      <c r="J490" s="12">
        <v>0.04</v>
      </c>
      <c r="K490" s="6">
        <v>6.0600000000000001E-2</v>
      </c>
      <c r="L490" s="6">
        <v>0.41</v>
      </c>
      <c r="M490" s="6">
        <v>0.16420000000000001</v>
      </c>
      <c r="N490" s="6">
        <v>3</v>
      </c>
      <c r="O490" s="6">
        <v>50</v>
      </c>
      <c r="P490" s="6">
        <v>53</v>
      </c>
      <c r="Q490" s="15" t="str">
        <f t="shared" si="70"/>
        <v>Weekend</v>
      </c>
      <c r="R490" s="15" t="str">
        <f t="shared" si="71"/>
        <v>Morning</v>
      </c>
      <c r="S490" s="15" t="str">
        <f t="shared" si="72"/>
        <v>Cold</v>
      </c>
      <c r="T490" s="15" t="str">
        <f t="shared" si="73"/>
        <v>Comfortable</v>
      </c>
      <c r="U490" s="15" t="str">
        <f t="shared" si="74"/>
        <v>Mist/Cloudy</v>
      </c>
      <c r="V490" s="15" t="str">
        <f t="shared" si="75"/>
        <v>Off Peak</v>
      </c>
      <c r="W490" s="15" t="str">
        <f t="shared" si="76"/>
        <v>Jan</v>
      </c>
      <c r="X490" s="15" t="str">
        <f t="shared" si="77"/>
        <v>2011-Jan</v>
      </c>
      <c r="Y490" s="15" t="str">
        <f t="shared" si="78"/>
        <v>Low Demand</v>
      </c>
      <c r="Z490" t="str">
        <f t="shared" si="79"/>
        <v>Saturday</v>
      </c>
    </row>
    <row r="491" spans="1:26" x14ac:dyDescent="0.35">
      <c r="A491" s="8">
        <v>490</v>
      </c>
      <c r="B491" s="9">
        <v>40565</v>
      </c>
      <c r="C491" s="8">
        <v>1</v>
      </c>
      <c r="D491" s="8">
        <v>0</v>
      </c>
      <c r="E491" s="8">
        <v>1</v>
      </c>
      <c r="F491" s="8">
        <v>11</v>
      </c>
      <c r="G491" s="8" t="b">
        <v>0</v>
      </c>
      <c r="H491" s="8">
        <v>6</v>
      </c>
      <c r="I491" s="8">
        <v>2</v>
      </c>
      <c r="J491" s="13">
        <v>0.06</v>
      </c>
      <c r="K491" s="8">
        <v>7.5800000000000006E-2</v>
      </c>
      <c r="L491" s="8">
        <v>0.38</v>
      </c>
      <c r="M491" s="8">
        <v>0.1343</v>
      </c>
      <c r="N491" s="8">
        <v>4</v>
      </c>
      <c r="O491" s="8">
        <v>59</v>
      </c>
      <c r="P491" s="8">
        <v>63</v>
      </c>
      <c r="Q491" s="15" t="str">
        <f t="shared" si="70"/>
        <v>Weekend</v>
      </c>
      <c r="R491" s="15" t="str">
        <f t="shared" si="71"/>
        <v>Morning</v>
      </c>
      <c r="S491" s="15" t="str">
        <f t="shared" si="72"/>
        <v>Cold</v>
      </c>
      <c r="T491" s="15" t="str">
        <f t="shared" si="73"/>
        <v>Comfortable</v>
      </c>
      <c r="U491" s="15" t="str">
        <f t="shared" si="74"/>
        <v>Mist/Cloudy</v>
      </c>
      <c r="V491" s="15" t="str">
        <f t="shared" si="75"/>
        <v>Off Peak</v>
      </c>
      <c r="W491" s="15" t="str">
        <f t="shared" si="76"/>
        <v>Jan</v>
      </c>
      <c r="X491" s="15" t="str">
        <f t="shared" si="77"/>
        <v>2011-Jan</v>
      </c>
      <c r="Y491" s="15" t="str">
        <f t="shared" si="78"/>
        <v>High Demand</v>
      </c>
      <c r="Z491" t="str">
        <f t="shared" si="79"/>
        <v>Saturday</v>
      </c>
    </row>
    <row r="492" spans="1:26" x14ac:dyDescent="0.35">
      <c r="A492" s="6">
        <v>491</v>
      </c>
      <c r="B492" s="7">
        <v>40565</v>
      </c>
      <c r="C492" s="6">
        <v>1</v>
      </c>
      <c r="D492" s="6">
        <v>0</v>
      </c>
      <c r="E492" s="6">
        <v>1</v>
      </c>
      <c r="F492" s="6">
        <v>12</v>
      </c>
      <c r="G492" s="6" t="b">
        <v>0</v>
      </c>
      <c r="H492" s="6">
        <v>6</v>
      </c>
      <c r="I492" s="6">
        <v>2</v>
      </c>
      <c r="J492" s="12">
        <v>0.06</v>
      </c>
      <c r="K492" s="6">
        <v>0.1061</v>
      </c>
      <c r="L492" s="6">
        <v>0.38</v>
      </c>
      <c r="M492" s="6">
        <v>0.1045</v>
      </c>
      <c r="N492" s="6">
        <v>10</v>
      </c>
      <c r="O492" s="6">
        <v>60</v>
      </c>
      <c r="P492" s="6">
        <v>70</v>
      </c>
      <c r="Q492" s="15" t="str">
        <f t="shared" si="70"/>
        <v>Weekend</v>
      </c>
      <c r="R492" s="15" t="str">
        <f t="shared" si="71"/>
        <v>Afternoon</v>
      </c>
      <c r="S492" s="15" t="str">
        <f t="shared" si="72"/>
        <v>Cold</v>
      </c>
      <c r="T492" s="15" t="str">
        <f t="shared" si="73"/>
        <v>Comfortable</v>
      </c>
      <c r="U492" s="15" t="str">
        <f t="shared" si="74"/>
        <v>Mist/Cloudy</v>
      </c>
      <c r="V492" s="15" t="str">
        <f t="shared" si="75"/>
        <v>Off Peak</v>
      </c>
      <c r="W492" s="15" t="str">
        <f t="shared" si="76"/>
        <v>Jan</v>
      </c>
      <c r="X492" s="15" t="str">
        <f t="shared" si="77"/>
        <v>2011-Jan</v>
      </c>
      <c r="Y492" s="15" t="str">
        <f t="shared" si="78"/>
        <v>High Demand</v>
      </c>
      <c r="Z492" t="str">
        <f t="shared" si="79"/>
        <v>Saturday</v>
      </c>
    </row>
    <row r="493" spans="1:26" x14ac:dyDescent="0.35">
      <c r="A493" s="8">
        <v>492</v>
      </c>
      <c r="B493" s="9">
        <v>40565</v>
      </c>
      <c r="C493" s="8">
        <v>1</v>
      </c>
      <c r="D493" s="8">
        <v>0</v>
      </c>
      <c r="E493" s="8">
        <v>1</v>
      </c>
      <c r="F493" s="8">
        <v>13</v>
      </c>
      <c r="G493" s="8" t="b">
        <v>0</v>
      </c>
      <c r="H493" s="8">
        <v>6</v>
      </c>
      <c r="I493" s="8">
        <v>1</v>
      </c>
      <c r="J493" s="13">
        <v>0.08</v>
      </c>
      <c r="K493" s="8">
        <v>0.16669999999999999</v>
      </c>
      <c r="L493" s="8">
        <v>0.35</v>
      </c>
      <c r="M493" s="8">
        <v>0</v>
      </c>
      <c r="N493" s="8">
        <v>12</v>
      </c>
      <c r="O493" s="8">
        <v>72</v>
      </c>
      <c r="P493" s="8">
        <v>84</v>
      </c>
      <c r="Q493" s="15" t="str">
        <f t="shared" si="70"/>
        <v>Weekend</v>
      </c>
      <c r="R493" s="15" t="str">
        <f t="shared" si="71"/>
        <v>Afternoon</v>
      </c>
      <c r="S493" s="15" t="str">
        <f t="shared" si="72"/>
        <v>Cold</v>
      </c>
      <c r="T493" s="15" t="str">
        <f t="shared" si="73"/>
        <v>Dry</v>
      </c>
      <c r="U493" s="15" t="str">
        <f t="shared" si="74"/>
        <v>Clear</v>
      </c>
      <c r="V493" s="15" t="str">
        <f t="shared" si="75"/>
        <v>Off Peak</v>
      </c>
      <c r="W493" s="15" t="str">
        <f t="shared" si="76"/>
        <v>Jan</v>
      </c>
      <c r="X493" s="15" t="str">
        <f t="shared" si="77"/>
        <v>2011-Jan</v>
      </c>
      <c r="Y493" s="15" t="str">
        <f t="shared" si="78"/>
        <v>High Demand</v>
      </c>
      <c r="Z493" t="str">
        <f t="shared" si="79"/>
        <v>Saturday</v>
      </c>
    </row>
    <row r="494" spans="1:26" x14ac:dyDescent="0.35">
      <c r="A494" s="6">
        <v>493</v>
      </c>
      <c r="B494" s="7">
        <v>40565</v>
      </c>
      <c r="C494" s="6">
        <v>1</v>
      </c>
      <c r="D494" s="6">
        <v>0</v>
      </c>
      <c r="E494" s="6">
        <v>1</v>
      </c>
      <c r="F494" s="6">
        <v>14</v>
      </c>
      <c r="G494" s="6" t="b">
        <v>0</v>
      </c>
      <c r="H494" s="6">
        <v>6</v>
      </c>
      <c r="I494" s="6">
        <v>1</v>
      </c>
      <c r="J494" s="12">
        <v>0.1</v>
      </c>
      <c r="K494" s="6">
        <v>0.13639999999999999</v>
      </c>
      <c r="L494" s="6">
        <v>0.33</v>
      </c>
      <c r="M494" s="6">
        <v>0.1045</v>
      </c>
      <c r="N494" s="6">
        <v>11</v>
      </c>
      <c r="O494" s="6">
        <v>64</v>
      </c>
      <c r="P494" s="6">
        <v>75</v>
      </c>
      <c r="Q494" s="15" t="str">
        <f t="shared" si="70"/>
        <v>Weekend</v>
      </c>
      <c r="R494" s="15" t="str">
        <f t="shared" si="71"/>
        <v>Afternoon</v>
      </c>
      <c r="S494" s="15" t="str">
        <f t="shared" si="72"/>
        <v>Cold</v>
      </c>
      <c r="T494" s="15" t="str">
        <f t="shared" si="73"/>
        <v>Dry</v>
      </c>
      <c r="U494" s="15" t="str">
        <f t="shared" si="74"/>
        <v>Clear</v>
      </c>
      <c r="V494" s="15" t="str">
        <f t="shared" si="75"/>
        <v>Off Peak</v>
      </c>
      <c r="W494" s="15" t="str">
        <f t="shared" si="76"/>
        <v>Jan</v>
      </c>
      <c r="X494" s="15" t="str">
        <f t="shared" si="77"/>
        <v>2011-Jan</v>
      </c>
      <c r="Y494" s="15" t="str">
        <f t="shared" si="78"/>
        <v>High Demand</v>
      </c>
      <c r="Z494" t="str">
        <f t="shared" si="79"/>
        <v>Saturday</v>
      </c>
    </row>
    <row r="495" spans="1:26" x14ac:dyDescent="0.35">
      <c r="A495" s="8">
        <v>494</v>
      </c>
      <c r="B495" s="9">
        <v>40565</v>
      </c>
      <c r="C495" s="8">
        <v>1</v>
      </c>
      <c r="D495" s="8">
        <v>0</v>
      </c>
      <c r="E495" s="8">
        <v>1</v>
      </c>
      <c r="F495" s="8">
        <v>15</v>
      </c>
      <c r="G495" s="8" t="b">
        <v>0</v>
      </c>
      <c r="H495" s="8">
        <v>6</v>
      </c>
      <c r="I495" s="8">
        <v>1</v>
      </c>
      <c r="J495" s="13">
        <v>0.12</v>
      </c>
      <c r="K495" s="8">
        <v>0.1515</v>
      </c>
      <c r="L495" s="8">
        <v>0.28000000000000003</v>
      </c>
      <c r="M495" s="8">
        <v>0</v>
      </c>
      <c r="N495" s="8">
        <v>10</v>
      </c>
      <c r="O495" s="8">
        <v>93</v>
      </c>
      <c r="P495" s="8">
        <v>103</v>
      </c>
      <c r="Q495" s="15" t="str">
        <f t="shared" si="70"/>
        <v>Weekend</v>
      </c>
      <c r="R495" s="15" t="str">
        <f t="shared" si="71"/>
        <v>Afternoon</v>
      </c>
      <c r="S495" s="15" t="str">
        <f t="shared" si="72"/>
        <v>Mild</v>
      </c>
      <c r="T495" s="15" t="str">
        <f t="shared" si="73"/>
        <v>Dry</v>
      </c>
      <c r="U495" s="15" t="str">
        <f t="shared" si="74"/>
        <v>Clear</v>
      </c>
      <c r="V495" s="15" t="str">
        <f t="shared" si="75"/>
        <v>Off Peak</v>
      </c>
      <c r="W495" s="15" t="str">
        <f t="shared" si="76"/>
        <v>Jan</v>
      </c>
      <c r="X495" s="15" t="str">
        <f t="shared" si="77"/>
        <v>2011-Jan</v>
      </c>
      <c r="Y495" s="15" t="str">
        <f t="shared" si="78"/>
        <v>High Demand</v>
      </c>
      <c r="Z495" t="str">
        <f t="shared" si="79"/>
        <v>Saturday</v>
      </c>
    </row>
    <row r="496" spans="1:26" x14ac:dyDescent="0.35">
      <c r="A496" s="6">
        <v>495</v>
      </c>
      <c r="B496" s="7">
        <v>40565</v>
      </c>
      <c r="C496" s="6">
        <v>1</v>
      </c>
      <c r="D496" s="6">
        <v>0</v>
      </c>
      <c r="E496" s="6">
        <v>1</v>
      </c>
      <c r="F496" s="6">
        <v>16</v>
      </c>
      <c r="G496" s="6" t="b">
        <v>0</v>
      </c>
      <c r="H496" s="6">
        <v>6</v>
      </c>
      <c r="I496" s="6">
        <v>1</v>
      </c>
      <c r="J496" s="12">
        <v>0.12</v>
      </c>
      <c r="K496" s="6">
        <v>0.13639999999999999</v>
      </c>
      <c r="L496" s="6">
        <v>0.28000000000000003</v>
      </c>
      <c r="M496" s="6">
        <v>0.19400000000000001</v>
      </c>
      <c r="N496" s="6">
        <v>11</v>
      </c>
      <c r="O496" s="6">
        <v>72</v>
      </c>
      <c r="P496" s="6">
        <v>83</v>
      </c>
      <c r="Q496" s="15" t="str">
        <f t="shared" si="70"/>
        <v>Weekend</v>
      </c>
      <c r="R496" s="15" t="str">
        <f t="shared" si="71"/>
        <v>Afternoon</v>
      </c>
      <c r="S496" s="15" t="str">
        <f t="shared" si="72"/>
        <v>Mild</v>
      </c>
      <c r="T496" s="15" t="str">
        <f t="shared" si="73"/>
        <v>Dry</v>
      </c>
      <c r="U496" s="15" t="str">
        <f t="shared" si="74"/>
        <v>Clear</v>
      </c>
      <c r="V496" s="15" t="str">
        <f t="shared" si="75"/>
        <v>Off Peak</v>
      </c>
      <c r="W496" s="15" t="str">
        <f t="shared" si="76"/>
        <v>Jan</v>
      </c>
      <c r="X496" s="15" t="str">
        <f t="shared" si="77"/>
        <v>2011-Jan</v>
      </c>
      <c r="Y496" s="15" t="str">
        <f t="shared" si="78"/>
        <v>High Demand</v>
      </c>
      <c r="Z496" t="str">
        <f t="shared" si="79"/>
        <v>Saturday</v>
      </c>
    </row>
    <row r="497" spans="1:26" x14ac:dyDescent="0.35">
      <c r="A497" s="8">
        <v>496</v>
      </c>
      <c r="B497" s="9">
        <v>40565</v>
      </c>
      <c r="C497" s="8">
        <v>1</v>
      </c>
      <c r="D497" s="8">
        <v>0</v>
      </c>
      <c r="E497" s="8">
        <v>1</v>
      </c>
      <c r="F497" s="8">
        <v>17</v>
      </c>
      <c r="G497" s="8" t="b">
        <v>0</v>
      </c>
      <c r="H497" s="8">
        <v>6</v>
      </c>
      <c r="I497" s="8">
        <v>1</v>
      </c>
      <c r="J497" s="13">
        <v>0.12</v>
      </c>
      <c r="K497" s="8">
        <v>0.19700000000000001</v>
      </c>
      <c r="L497" s="8">
        <v>0.28000000000000003</v>
      </c>
      <c r="M497" s="8">
        <v>0</v>
      </c>
      <c r="N497" s="8">
        <v>8</v>
      </c>
      <c r="O497" s="8">
        <v>59</v>
      </c>
      <c r="P497" s="8">
        <v>67</v>
      </c>
      <c r="Q497" s="15" t="str">
        <f t="shared" si="70"/>
        <v>Weekend</v>
      </c>
      <c r="R497" s="15" t="str">
        <f t="shared" si="71"/>
        <v>Night</v>
      </c>
      <c r="S497" s="15" t="str">
        <f t="shared" si="72"/>
        <v>Mild</v>
      </c>
      <c r="T497" s="15" t="str">
        <f t="shared" si="73"/>
        <v>Dry</v>
      </c>
      <c r="U497" s="15" t="str">
        <f t="shared" si="74"/>
        <v>Clear</v>
      </c>
      <c r="V497" s="15" t="str">
        <f t="shared" si="75"/>
        <v>PM Peak</v>
      </c>
      <c r="W497" s="15" t="str">
        <f t="shared" si="76"/>
        <v>Jan</v>
      </c>
      <c r="X497" s="15" t="str">
        <f t="shared" si="77"/>
        <v>2011-Jan</v>
      </c>
      <c r="Y497" s="15" t="str">
        <f t="shared" si="78"/>
        <v>High Demand</v>
      </c>
      <c r="Z497" t="str">
        <f t="shared" si="79"/>
        <v>Saturday</v>
      </c>
    </row>
    <row r="498" spans="1:26" x14ac:dyDescent="0.35">
      <c r="A498" s="6">
        <v>497</v>
      </c>
      <c r="B498" s="7">
        <v>40565</v>
      </c>
      <c r="C498" s="6">
        <v>1</v>
      </c>
      <c r="D498" s="6">
        <v>0</v>
      </c>
      <c r="E498" s="6">
        <v>1</v>
      </c>
      <c r="F498" s="6">
        <v>18</v>
      </c>
      <c r="G498" s="6" t="b">
        <v>0</v>
      </c>
      <c r="H498" s="6">
        <v>6</v>
      </c>
      <c r="I498" s="6">
        <v>1</v>
      </c>
      <c r="J498" s="12">
        <v>0.08</v>
      </c>
      <c r="K498" s="6">
        <v>9.0899999999999995E-2</v>
      </c>
      <c r="L498" s="6">
        <v>0.35</v>
      </c>
      <c r="M498" s="6">
        <v>0.19400000000000001</v>
      </c>
      <c r="N498" s="6">
        <v>0</v>
      </c>
      <c r="O498" s="6">
        <v>54</v>
      </c>
      <c r="P498" s="6">
        <v>54</v>
      </c>
      <c r="Q498" s="15" t="str">
        <f t="shared" si="70"/>
        <v>Weekend</v>
      </c>
      <c r="R498" s="15" t="str">
        <f t="shared" si="71"/>
        <v>Night</v>
      </c>
      <c r="S498" s="15" t="str">
        <f t="shared" si="72"/>
        <v>Cold</v>
      </c>
      <c r="T498" s="15" t="str">
        <f t="shared" si="73"/>
        <v>Dry</v>
      </c>
      <c r="U498" s="15" t="str">
        <f t="shared" si="74"/>
        <v>Clear</v>
      </c>
      <c r="V498" s="15" t="str">
        <f t="shared" si="75"/>
        <v>PM Peak</v>
      </c>
      <c r="W498" s="15" t="str">
        <f t="shared" si="76"/>
        <v>Jan</v>
      </c>
      <c r="X498" s="15" t="str">
        <f t="shared" si="77"/>
        <v>2011-Jan</v>
      </c>
      <c r="Y498" s="15" t="str">
        <f t="shared" si="78"/>
        <v>Low Demand</v>
      </c>
      <c r="Z498" t="str">
        <f t="shared" si="79"/>
        <v>Saturday</v>
      </c>
    </row>
    <row r="499" spans="1:26" x14ac:dyDescent="0.35">
      <c r="A499" s="8">
        <v>498</v>
      </c>
      <c r="B499" s="9">
        <v>40565</v>
      </c>
      <c r="C499" s="8">
        <v>1</v>
      </c>
      <c r="D499" s="8">
        <v>0</v>
      </c>
      <c r="E499" s="8">
        <v>1</v>
      </c>
      <c r="F499" s="8">
        <v>19</v>
      </c>
      <c r="G499" s="8" t="b">
        <v>0</v>
      </c>
      <c r="H499" s="8">
        <v>6</v>
      </c>
      <c r="I499" s="8">
        <v>1</v>
      </c>
      <c r="J499" s="13">
        <v>0.08</v>
      </c>
      <c r="K499" s="8">
        <v>0.1061</v>
      </c>
      <c r="L499" s="8">
        <v>0.35</v>
      </c>
      <c r="M499" s="8">
        <v>0.1343</v>
      </c>
      <c r="N499" s="8">
        <v>6</v>
      </c>
      <c r="O499" s="8">
        <v>53</v>
      </c>
      <c r="P499" s="8">
        <v>59</v>
      </c>
      <c r="Q499" s="15" t="str">
        <f t="shared" si="70"/>
        <v>Weekend</v>
      </c>
      <c r="R499" s="15" t="str">
        <f t="shared" si="71"/>
        <v>Night</v>
      </c>
      <c r="S499" s="15" t="str">
        <f t="shared" si="72"/>
        <v>Cold</v>
      </c>
      <c r="T499" s="15" t="str">
        <f t="shared" si="73"/>
        <v>Dry</v>
      </c>
      <c r="U499" s="15" t="str">
        <f t="shared" si="74"/>
        <v>Clear</v>
      </c>
      <c r="V499" s="15" t="str">
        <f t="shared" si="75"/>
        <v>PM Peak</v>
      </c>
      <c r="W499" s="15" t="str">
        <f t="shared" si="76"/>
        <v>Jan</v>
      </c>
      <c r="X499" s="15" t="str">
        <f t="shared" si="77"/>
        <v>2011-Jan</v>
      </c>
      <c r="Y499" s="15" t="str">
        <f t="shared" si="78"/>
        <v>High Demand</v>
      </c>
      <c r="Z499" t="str">
        <f t="shared" si="79"/>
        <v>Saturday</v>
      </c>
    </row>
    <row r="500" spans="1:26" x14ac:dyDescent="0.35">
      <c r="A500" s="6">
        <v>499</v>
      </c>
      <c r="B500" s="7">
        <v>40565</v>
      </c>
      <c r="C500" s="6">
        <v>1</v>
      </c>
      <c r="D500" s="6">
        <v>0</v>
      </c>
      <c r="E500" s="6">
        <v>1</v>
      </c>
      <c r="F500" s="6">
        <v>20</v>
      </c>
      <c r="G500" s="6" t="b">
        <v>0</v>
      </c>
      <c r="H500" s="6">
        <v>6</v>
      </c>
      <c r="I500" s="6">
        <v>1</v>
      </c>
      <c r="J500" s="12">
        <v>0.06</v>
      </c>
      <c r="K500" s="6">
        <v>7.5800000000000006E-2</v>
      </c>
      <c r="L500" s="6">
        <v>0.45</v>
      </c>
      <c r="M500" s="6">
        <v>0.16420000000000001</v>
      </c>
      <c r="N500" s="6">
        <v>1</v>
      </c>
      <c r="O500" s="6">
        <v>44</v>
      </c>
      <c r="P500" s="6">
        <v>45</v>
      </c>
      <c r="Q500" s="15" t="str">
        <f t="shared" si="70"/>
        <v>Weekend</v>
      </c>
      <c r="R500" s="15" t="str">
        <f t="shared" si="71"/>
        <v>Night</v>
      </c>
      <c r="S500" s="15" t="str">
        <f t="shared" si="72"/>
        <v>Cold</v>
      </c>
      <c r="T500" s="15" t="str">
        <f t="shared" si="73"/>
        <v>Comfortable</v>
      </c>
      <c r="U500" s="15" t="str">
        <f t="shared" si="74"/>
        <v>Clear</v>
      </c>
      <c r="V500" s="15" t="str">
        <f t="shared" si="75"/>
        <v>Off Peak</v>
      </c>
      <c r="W500" s="15" t="str">
        <f t="shared" si="76"/>
        <v>Jan</v>
      </c>
      <c r="X500" s="15" t="str">
        <f t="shared" si="77"/>
        <v>2011-Jan</v>
      </c>
      <c r="Y500" s="15" t="str">
        <f t="shared" si="78"/>
        <v>Low Demand</v>
      </c>
      <c r="Z500" t="str">
        <f t="shared" si="79"/>
        <v>Saturday</v>
      </c>
    </row>
    <row r="501" spans="1:26" x14ac:dyDescent="0.35">
      <c r="A501" s="8">
        <v>500</v>
      </c>
      <c r="B501" s="9">
        <v>40565</v>
      </c>
      <c r="C501" s="8">
        <v>1</v>
      </c>
      <c r="D501" s="8">
        <v>0</v>
      </c>
      <c r="E501" s="8">
        <v>1</v>
      </c>
      <c r="F501" s="8">
        <v>21</v>
      </c>
      <c r="G501" s="8" t="b">
        <v>0</v>
      </c>
      <c r="H501" s="8">
        <v>6</v>
      </c>
      <c r="I501" s="8">
        <v>1</v>
      </c>
      <c r="J501" s="13">
        <v>0.06</v>
      </c>
      <c r="K501" s="8">
        <v>0.1061</v>
      </c>
      <c r="L501" s="8">
        <v>0.41</v>
      </c>
      <c r="M501" s="8">
        <v>8.9599999999999999E-2</v>
      </c>
      <c r="N501" s="8">
        <v>0</v>
      </c>
      <c r="O501" s="8">
        <v>39</v>
      </c>
      <c r="P501" s="8">
        <v>39</v>
      </c>
      <c r="Q501" s="15" t="str">
        <f t="shared" si="70"/>
        <v>Weekend</v>
      </c>
      <c r="R501" s="15" t="str">
        <f t="shared" si="71"/>
        <v>Night</v>
      </c>
      <c r="S501" s="15" t="str">
        <f t="shared" si="72"/>
        <v>Cold</v>
      </c>
      <c r="T501" s="15" t="str">
        <f t="shared" si="73"/>
        <v>Comfortable</v>
      </c>
      <c r="U501" s="15" t="str">
        <f t="shared" si="74"/>
        <v>Clear</v>
      </c>
      <c r="V501" s="15" t="str">
        <f t="shared" si="75"/>
        <v>Off Peak</v>
      </c>
      <c r="W501" s="15" t="str">
        <f t="shared" si="76"/>
        <v>Jan</v>
      </c>
      <c r="X501" s="15" t="str">
        <f t="shared" si="77"/>
        <v>2011-Jan</v>
      </c>
      <c r="Y501" s="15" t="str">
        <f t="shared" si="78"/>
        <v>Low Demand</v>
      </c>
      <c r="Z501" t="str">
        <f t="shared" si="79"/>
        <v>Saturday</v>
      </c>
    </row>
    <row r="502" spans="1:26" x14ac:dyDescent="0.35">
      <c r="A502" s="6">
        <v>501</v>
      </c>
      <c r="B502" s="7">
        <v>40565</v>
      </c>
      <c r="C502" s="6">
        <v>1</v>
      </c>
      <c r="D502" s="6">
        <v>0</v>
      </c>
      <c r="E502" s="6">
        <v>1</v>
      </c>
      <c r="F502" s="6">
        <v>22</v>
      </c>
      <c r="G502" s="6" t="b">
        <v>0</v>
      </c>
      <c r="H502" s="6">
        <v>6</v>
      </c>
      <c r="I502" s="6">
        <v>1</v>
      </c>
      <c r="J502" s="12">
        <v>0.06</v>
      </c>
      <c r="K502" s="6">
        <v>0.1515</v>
      </c>
      <c r="L502" s="6">
        <v>0.49</v>
      </c>
      <c r="M502" s="6">
        <v>0</v>
      </c>
      <c r="N502" s="6">
        <v>7</v>
      </c>
      <c r="O502" s="6">
        <v>23</v>
      </c>
      <c r="P502" s="6">
        <v>30</v>
      </c>
      <c r="Q502" s="15" t="str">
        <f t="shared" si="70"/>
        <v>Weekend</v>
      </c>
      <c r="R502" s="15" t="str">
        <f t="shared" si="71"/>
        <v>Night</v>
      </c>
      <c r="S502" s="15" t="str">
        <f t="shared" si="72"/>
        <v>Cold</v>
      </c>
      <c r="T502" s="15" t="str">
        <f t="shared" si="73"/>
        <v>Comfortable</v>
      </c>
      <c r="U502" s="15" t="str">
        <f t="shared" si="74"/>
        <v>Clear</v>
      </c>
      <c r="V502" s="15" t="str">
        <f t="shared" si="75"/>
        <v>Off Peak</v>
      </c>
      <c r="W502" s="15" t="str">
        <f t="shared" si="76"/>
        <v>Jan</v>
      </c>
      <c r="X502" s="15" t="str">
        <f t="shared" si="77"/>
        <v>2011-Jan</v>
      </c>
      <c r="Y502" s="15" t="str">
        <f t="shared" si="78"/>
        <v>Low Demand</v>
      </c>
      <c r="Z502" t="str">
        <f t="shared" si="79"/>
        <v>Saturday</v>
      </c>
    </row>
    <row r="503" spans="1:26" x14ac:dyDescent="0.35">
      <c r="A503" s="8">
        <v>502</v>
      </c>
      <c r="B503" s="9">
        <v>40565</v>
      </c>
      <c r="C503" s="8">
        <v>1</v>
      </c>
      <c r="D503" s="8">
        <v>0</v>
      </c>
      <c r="E503" s="8">
        <v>1</v>
      </c>
      <c r="F503" s="8">
        <v>23</v>
      </c>
      <c r="G503" s="8" t="b">
        <v>0</v>
      </c>
      <c r="H503" s="8">
        <v>6</v>
      </c>
      <c r="I503" s="8">
        <v>1</v>
      </c>
      <c r="J503" s="13">
        <v>0.04</v>
      </c>
      <c r="K503" s="8">
        <v>7.5800000000000006E-2</v>
      </c>
      <c r="L503" s="8">
        <v>0.56999999999999995</v>
      </c>
      <c r="M503" s="8">
        <v>0.1045</v>
      </c>
      <c r="N503" s="8">
        <v>2</v>
      </c>
      <c r="O503" s="8">
        <v>31</v>
      </c>
      <c r="P503" s="8">
        <v>33</v>
      </c>
      <c r="Q503" s="15" t="str">
        <f t="shared" si="70"/>
        <v>Weekend</v>
      </c>
      <c r="R503" s="15" t="str">
        <f t="shared" si="71"/>
        <v>Night</v>
      </c>
      <c r="S503" s="15" t="str">
        <f t="shared" si="72"/>
        <v>Cold</v>
      </c>
      <c r="T503" s="15" t="str">
        <f t="shared" si="73"/>
        <v>Comfortable</v>
      </c>
      <c r="U503" s="15" t="str">
        <f t="shared" si="74"/>
        <v>Clear</v>
      </c>
      <c r="V503" s="15" t="str">
        <f t="shared" si="75"/>
        <v>Off Peak</v>
      </c>
      <c r="W503" s="15" t="str">
        <f t="shared" si="76"/>
        <v>Jan</v>
      </c>
      <c r="X503" s="15" t="str">
        <f t="shared" si="77"/>
        <v>2011-Jan</v>
      </c>
      <c r="Y503" s="15" t="str">
        <f t="shared" si="78"/>
        <v>Low Demand</v>
      </c>
      <c r="Z503" t="str">
        <f t="shared" si="79"/>
        <v>Saturday</v>
      </c>
    </row>
    <row r="504" spans="1:26" x14ac:dyDescent="0.35">
      <c r="A504" s="6">
        <v>503</v>
      </c>
      <c r="B504" s="7">
        <v>40566</v>
      </c>
      <c r="C504" s="6">
        <v>1</v>
      </c>
      <c r="D504" s="6">
        <v>0</v>
      </c>
      <c r="E504" s="6">
        <v>1</v>
      </c>
      <c r="F504" s="6">
        <v>0</v>
      </c>
      <c r="G504" s="6" t="b">
        <v>0</v>
      </c>
      <c r="H504" s="6">
        <v>0</v>
      </c>
      <c r="I504" s="6">
        <v>1</v>
      </c>
      <c r="J504" s="12">
        <v>0.04</v>
      </c>
      <c r="K504" s="6">
        <v>7.5800000000000006E-2</v>
      </c>
      <c r="L504" s="6">
        <v>0.56999999999999995</v>
      </c>
      <c r="M504" s="6">
        <v>0.1045</v>
      </c>
      <c r="N504" s="6">
        <v>2</v>
      </c>
      <c r="O504" s="6">
        <v>20</v>
      </c>
      <c r="P504" s="6">
        <v>22</v>
      </c>
      <c r="Q504" s="15" t="str">
        <f t="shared" si="70"/>
        <v>Weekend</v>
      </c>
      <c r="R504" s="15" t="str">
        <f t="shared" si="71"/>
        <v>Late Night</v>
      </c>
      <c r="S504" s="15" t="str">
        <f t="shared" si="72"/>
        <v>Cold</v>
      </c>
      <c r="T504" s="15" t="str">
        <f t="shared" si="73"/>
        <v>Comfortable</v>
      </c>
      <c r="U504" s="15" t="str">
        <f t="shared" si="74"/>
        <v>Clear</v>
      </c>
      <c r="V504" s="15" t="str">
        <f t="shared" si="75"/>
        <v>Off Peak</v>
      </c>
      <c r="W504" s="15" t="str">
        <f t="shared" si="76"/>
        <v>Jan</v>
      </c>
      <c r="X504" s="15" t="str">
        <f t="shared" si="77"/>
        <v>2011-Jan</v>
      </c>
      <c r="Y504" s="15" t="str">
        <f t="shared" si="78"/>
        <v>Low Demand</v>
      </c>
      <c r="Z504" t="str">
        <f t="shared" si="79"/>
        <v>Sunday</v>
      </c>
    </row>
    <row r="505" spans="1:26" x14ac:dyDescent="0.35">
      <c r="A505" s="8">
        <v>504</v>
      </c>
      <c r="B505" s="9">
        <v>40566</v>
      </c>
      <c r="C505" s="8">
        <v>1</v>
      </c>
      <c r="D505" s="8">
        <v>0</v>
      </c>
      <c r="E505" s="8">
        <v>1</v>
      </c>
      <c r="F505" s="8">
        <v>1</v>
      </c>
      <c r="G505" s="8" t="b">
        <v>0</v>
      </c>
      <c r="H505" s="8">
        <v>0</v>
      </c>
      <c r="I505" s="8">
        <v>1</v>
      </c>
      <c r="J505" s="13">
        <v>0.04</v>
      </c>
      <c r="K505" s="8">
        <v>7.5800000000000006E-2</v>
      </c>
      <c r="L505" s="8">
        <v>0.56999999999999995</v>
      </c>
      <c r="M505" s="8">
        <v>0.1045</v>
      </c>
      <c r="N505" s="8">
        <v>1</v>
      </c>
      <c r="O505" s="8">
        <v>12</v>
      </c>
      <c r="P505" s="8">
        <v>13</v>
      </c>
      <c r="Q505" s="15" t="str">
        <f t="shared" si="70"/>
        <v>Weekend</v>
      </c>
      <c r="R505" s="15" t="str">
        <f t="shared" si="71"/>
        <v>Late Night</v>
      </c>
      <c r="S505" s="15" t="str">
        <f t="shared" si="72"/>
        <v>Cold</v>
      </c>
      <c r="T505" s="15" t="str">
        <f t="shared" si="73"/>
        <v>Comfortable</v>
      </c>
      <c r="U505" s="15" t="str">
        <f t="shared" si="74"/>
        <v>Clear</v>
      </c>
      <c r="V505" s="15" t="str">
        <f t="shared" si="75"/>
        <v>Off Peak</v>
      </c>
      <c r="W505" s="15" t="str">
        <f t="shared" si="76"/>
        <v>Jan</v>
      </c>
      <c r="X505" s="15" t="str">
        <f t="shared" si="77"/>
        <v>2011-Jan</v>
      </c>
      <c r="Y505" s="15" t="str">
        <f t="shared" si="78"/>
        <v>Low Demand</v>
      </c>
      <c r="Z505" t="str">
        <f t="shared" si="79"/>
        <v>Sunday</v>
      </c>
    </row>
    <row r="506" spans="1:26" x14ac:dyDescent="0.35">
      <c r="A506" s="6">
        <v>505</v>
      </c>
      <c r="B506" s="7">
        <v>40566</v>
      </c>
      <c r="C506" s="6">
        <v>1</v>
      </c>
      <c r="D506" s="6">
        <v>0</v>
      </c>
      <c r="E506" s="6">
        <v>1</v>
      </c>
      <c r="F506" s="6">
        <v>2</v>
      </c>
      <c r="G506" s="6" t="b">
        <v>0</v>
      </c>
      <c r="H506" s="6">
        <v>0</v>
      </c>
      <c r="I506" s="6">
        <v>1</v>
      </c>
      <c r="J506" s="12">
        <v>0.02</v>
      </c>
      <c r="K506" s="6">
        <v>6.0600000000000001E-2</v>
      </c>
      <c r="L506" s="6">
        <v>0.62</v>
      </c>
      <c r="M506" s="6">
        <v>0.1343</v>
      </c>
      <c r="N506" s="6">
        <v>3</v>
      </c>
      <c r="O506" s="6">
        <v>15</v>
      </c>
      <c r="P506" s="6">
        <v>18</v>
      </c>
      <c r="Q506" s="15" t="str">
        <f t="shared" si="70"/>
        <v>Weekend</v>
      </c>
      <c r="R506" s="15" t="str">
        <f t="shared" si="71"/>
        <v>Late Night</v>
      </c>
      <c r="S506" s="15" t="str">
        <f t="shared" si="72"/>
        <v>Cold</v>
      </c>
      <c r="T506" s="15" t="str">
        <f t="shared" si="73"/>
        <v>Comfortable</v>
      </c>
      <c r="U506" s="15" t="str">
        <f t="shared" si="74"/>
        <v>Clear</v>
      </c>
      <c r="V506" s="15" t="str">
        <f t="shared" si="75"/>
        <v>Off Peak</v>
      </c>
      <c r="W506" s="15" t="str">
        <f t="shared" si="76"/>
        <v>Jan</v>
      </c>
      <c r="X506" s="15" t="str">
        <f t="shared" si="77"/>
        <v>2011-Jan</v>
      </c>
      <c r="Y506" s="15" t="str">
        <f t="shared" si="78"/>
        <v>Low Demand</v>
      </c>
      <c r="Z506" t="str">
        <f t="shared" si="79"/>
        <v>Sunday</v>
      </c>
    </row>
    <row r="507" spans="1:26" x14ac:dyDescent="0.35">
      <c r="A507" s="8">
        <v>506</v>
      </c>
      <c r="B507" s="9">
        <v>40566</v>
      </c>
      <c r="C507" s="8">
        <v>1</v>
      </c>
      <c r="D507" s="8">
        <v>0</v>
      </c>
      <c r="E507" s="8">
        <v>1</v>
      </c>
      <c r="F507" s="8">
        <v>3</v>
      </c>
      <c r="G507" s="8" t="b">
        <v>0</v>
      </c>
      <c r="H507" s="8">
        <v>0</v>
      </c>
      <c r="I507" s="8">
        <v>1</v>
      </c>
      <c r="J507" s="13">
        <v>0.02</v>
      </c>
      <c r="K507" s="8">
        <v>6.0600000000000001E-2</v>
      </c>
      <c r="L507" s="8">
        <v>0.62</v>
      </c>
      <c r="M507" s="8">
        <v>0.1343</v>
      </c>
      <c r="N507" s="8">
        <v>1</v>
      </c>
      <c r="O507" s="8">
        <v>4</v>
      </c>
      <c r="P507" s="8">
        <v>5</v>
      </c>
      <c r="Q507" s="15" t="str">
        <f t="shared" si="70"/>
        <v>Weekend</v>
      </c>
      <c r="R507" s="15" t="str">
        <f t="shared" si="71"/>
        <v>Late Night</v>
      </c>
      <c r="S507" s="15" t="str">
        <f t="shared" si="72"/>
        <v>Cold</v>
      </c>
      <c r="T507" s="15" t="str">
        <f t="shared" si="73"/>
        <v>Comfortable</v>
      </c>
      <c r="U507" s="15" t="str">
        <f t="shared" si="74"/>
        <v>Clear</v>
      </c>
      <c r="V507" s="15" t="str">
        <f t="shared" si="75"/>
        <v>Off Peak</v>
      </c>
      <c r="W507" s="15" t="str">
        <f t="shared" si="76"/>
        <v>Jan</v>
      </c>
      <c r="X507" s="15" t="str">
        <f t="shared" si="77"/>
        <v>2011-Jan</v>
      </c>
      <c r="Y507" s="15" t="str">
        <f t="shared" si="78"/>
        <v>Low Demand</v>
      </c>
      <c r="Z507" t="str">
        <f t="shared" si="79"/>
        <v>Sunday</v>
      </c>
    </row>
    <row r="508" spans="1:26" x14ac:dyDescent="0.35">
      <c r="A508" s="6">
        <v>507</v>
      </c>
      <c r="B508" s="7">
        <v>40566</v>
      </c>
      <c r="C508" s="6">
        <v>1</v>
      </c>
      <c r="D508" s="6">
        <v>0</v>
      </c>
      <c r="E508" s="6">
        <v>1</v>
      </c>
      <c r="F508" s="6">
        <v>5</v>
      </c>
      <c r="G508" s="6" t="b">
        <v>0</v>
      </c>
      <c r="H508" s="6">
        <v>0</v>
      </c>
      <c r="I508" s="6">
        <v>2</v>
      </c>
      <c r="J508" s="12">
        <v>0.04</v>
      </c>
      <c r="K508" s="6">
        <v>7.5800000000000006E-2</v>
      </c>
      <c r="L508" s="6">
        <v>0.56999999999999995</v>
      </c>
      <c r="M508" s="6">
        <v>0.1045</v>
      </c>
      <c r="N508" s="6">
        <v>0</v>
      </c>
      <c r="O508" s="6">
        <v>3</v>
      </c>
      <c r="P508" s="6">
        <v>3</v>
      </c>
      <c r="Q508" s="15" t="str">
        <f t="shared" si="70"/>
        <v>Weekend</v>
      </c>
      <c r="R508" s="15" t="str">
        <f t="shared" si="71"/>
        <v>Late Night</v>
      </c>
      <c r="S508" s="15" t="str">
        <f t="shared" si="72"/>
        <v>Cold</v>
      </c>
      <c r="T508" s="15" t="str">
        <f t="shared" si="73"/>
        <v>Comfortable</v>
      </c>
      <c r="U508" s="15" t="str">
        <f t="shared" si="74"/>
        <v>Mist/Cloudy</v>
      </c>
      <c r="V508" s="15" t="str">
        <f t="shared" si="75"/>
        <v>Off Peak</v>
      </c>
      <c r="W508" s="15" t="str">
        <f t="shared" si="76"/>
        <v>Jan</v>
      </c>
      <c r="X508" s="15" t="str">
        <f t="shared" si="77"/>
        <v>2011-Jan</v>
      </c>
      <c r="Y508" s="15" t="str">
        <f t="shared" si="78"/>
        <v>Low Demand</v>
      </c>
      <c r="Z508" t="str">
        <f t="shared" si="79"/>
        <v>Sunday</v>
      </c>
    </row>
    <row r="509" spans="1:26" x14ac:dyDescent="0.35">
      <c r="A509" s="8">
        <v>508</v>
      </c>
      <c r="B509" s="9">
        <v>40566</v>
      </c>
      <c r="C509" s="8">
        <v>1</v>
      </c>
      <c r="D509" s="8">
        <v>0</v>
      </c>
      <c r="E509" s="8">
        <v>1</v>
      </c>
      <c r="F509" s="8">
        <v>6</v>
      </c>
      <c r="G509" s="8" t="b">
        <v>0</v>
      </c>
      <c r="H509" s="8">
        <v>0</v>
      </c>
      <c r="I509" s="8">
        <v>2</v>
      </c>
      <c r="J509" s="13">
        <v>0.04</v>
      </c>
      <c r="K509" s="8">
        <v>7.5800000000000006E-2</v>
      </c>
      <c r="L509" s="8">
        <v>0.56999999999999995</v>
      </c>
      <c r="M509" s="8">
        <v>0.1045</v>
      </c>
      <c r="N509" s="8">
        <v>0</v>
      </c>
      <c r="O509" s="8">
        <v>1</v>
      </c>
      <c r="P509" s="8">
        <v>1</v>
      </c>
      <c r="Q509" s="15" t="str">
        <f t="shared" si="70"/>
        <v>Weekend</v>
      </c>
      <c r="R509" s="15" t="str">
        <f t="shared" si="71"/>
        <v>Morning</v>
      </c>
      <c r="S509" s="15" t="str">
        <f t="shared" si="72"/>
        <v>Cold</v>
      </c>
      <c r="T509" s="15" t="str">
        <f t="shared" si="73"/>
        <v>Comfortable</v>
      </c>
      <c r="U509" s="15" t="str">
        <f t="shared" si="74"/>
        <v>Mist/Cloudy</v>
      </c>
      <c r="V509" s="15" t="str">
        <f t="shared" si="75"/>
        <v>Off Peak</v>
      </c>
      <c r="W509" s="15" t="str">
        <f t="shared" si="76"/>
        <v>Jan</v>
      </c>
      <c r="X509" s="15" t="str">
        <f t="shared" si="77"/>
        <v>2011-Jan</v>
      </c>
      <c r="Y509" s="15" t="str">
        <f t="shared" si="78"/>
        <v>Low Demand</v>
      </c>
      <c r="Z509" t="str">
        <f t="shared" si="79"/>
        <v>Sunday</v>
      </c>
    </row>
    <row r="510" spans="1:26" x14ac:dyDescent="0.35">
      <c r="A510" s="6">
        <v>509</v>
      </c>
      <c r="B510" s="7">
        <v>40566</v>
      </c>
      <c r="C510" s="6">
        <v>1</v>
      </c>
      <c r="D510" s="6">
        <v>0</v>
      </c>
      <c r="E510" s="6">
        <v>1</v>
      </c>
      <c r="F510" s="6">
        <v>7</v>
      </c>
      <c r="G510" s="6" t="b">
        <v>0</v>
      </c>
      <c r="H510" s="6">
        <v>0</v>
      </c>
      <c r="I510" s="6">
        <v>1</v>
      </c>
      <c r="J510" s="12">
        <v>0.08</v>
      </c>
      <c r="K510" s="6">
        <v>0.1061</v>
      </c>
      <c r="L510" s="6">
        <v>0.57999999999999996</v>
      </c>
      <c r="M510" s="6">
        <v>0.16420000000000001</v>
      </c>
      <c r="N510" s="6">
        <v>1</v>
      </c>
      <c r="O510" s="6">
        <v>1</v>
      </c>
      <c r="P510" s="6">
        <v>2</v>
      </c>
      <c r="Q510" s="15" t="str">
        <f t="shared" si="70"/>
        <v>Weekend</v>
      </c>
      <c r="R510" s="15" t="str">
        <f t="shared" si="71"/>
        <v>Morning</v>
      </c>
      <c r="S510" s="15" t="str">
        <f t="shared" si="72"/>
        <v>Cold</v>
      </c>
      <c r="T510" s="15" t="str">
        <f t="shared" si="73"/>
        <v>Comfortable</v>
      </c>
      <c r="U510" s="15" t="str">
        <f t="shared" si="74"/>
        <v>Clear</v>
      </c>
      <c r="V510" s="15" t="str">
        <f t="shared" si="75"/>
        <v>AM Peak</v>
      </c>
      <c r="W510" s="15" t="str">
        <f t="shared" si="76"/>
        <v>Jan</v>
      </c>
      <c r="X510" s="15" t="str">
        <f t="shared" si="77"/>
        <v>2011-Jan</v>
      </c>
      <c r="Y510" s="15" t="str">
        <f t="shared" si="78"/>
        <v>Low Demand</v>
      </c>
      <c r="Z510" t="str">
        <f t="shared" si="79"/>
        <v>Sunday</v>
      </c>
    </row>
    <row r="511" spans="1:26" x14ac:dyDescent="0.35">
      <c r="A511" s="8">
        <v>510</v>
      </c>
      <c r="B511" s="9">
        <v>40566</v>
      </c>
      <c r="C511" s="8">
        <v>1</v>
      </c>
      <c r="D511" s="8">
        <v>0</v>
      </c>
      <c r="E511" s="8">
        <v>1</v>
      </c>
      <c r="F511" s="8">
        <v>8</v>
      </c>
      <c r="G511" s="8" t="b">
        <v>0</v>
      </c>
      <c r="H511" s="8">
        <v>0</v>
      </c>
      <c r="I511" s="8">
        <v>1</v>
      </c>
      <c r="J511" s="13">
        <v>0.06</v>
      </c>
      <c r="K511" s="8">
        <v>7.5800000000000006E-2</v>
      </c>
      <c r="L511" s="8">
        <v>0.62</v>
      </c>
      <c r="M511" s="8">
        <v>0.16420000000000001</v>
      </c>
      <c r="N511" s="8">
        <v>2</v>
      </c>
      <c r="O511" s="8">
        <v>17</v>
      </c>
      <c r="P511" s="8">
        <v>19</v>
      </c>
      <c r="Q511" s="15" t="str">
        <f t="shared" si="70"/>
        <v>Weekend</v>
      </c>
      <c r="R511" s="15" t="str">
        <f t="shared" si="71"/>
        <v>Morning</v>
      </c>
      <c r="S511" s="15" t="str">
        <f t="shared" si="72"/>
        <v>Cold</v>
      </c>
      <c r="T511" s="15" t="str">
        <f t="shared" si="73"/>
        <v>Comfortable</v>
      </c>
      <c r="U511" s="15" t="str">
        <f t="shared" si="74"/>
        <v>Clear</v>
      </c>
      <c r="V511" s="15" t="str">
        <f t="shared" si="75"/>
        <v>AM Peak</v>
      </c>
      <c r="W511" s="15" t="str">
        <f t="shared" si="76"/>
        <v>Jan</v>
      </c>
      <c r="X511" s="15" t="str">
        <f t="shared" si="77"/>
        <v>2011-Jan</v>
      </c>
      <c r="Y511" s="15" t="str">
        <f t="shared" si="78"/>
        <v>Low Demand</v>
      </c>
      <c r="Z511" t="str">
        <f t="shared" si="79"/>
        <v>Sunday</v>
      </c>
    </row>
    <row r="512" spans="1:26" x14ac:dyDescent="0.35">
      <c r="A512" s="6">
        <v>511</v>
      </c>
      <c r="B512" s="7">
        <v>40566</v>
      </c>
      <c r="C512" s="6">
        <v>1</v>
      </c>
      <c r="D512" s="6">
        <v>0</v>
      </c>
      <c r="E512" s="6">
        <v>1</v>
      </c>
      <c r="F512" s="6">
        <v>9</v>
      </c>
      <c r="G512" s="6" t="b">
        <v>0</v>
      </c>
      <c r="H512" s="6">
        <v>0</v>
      </c>
      <c r="I512" s="6">
        <v>1</v>
      </c>
      <c r="J512" s="12">
        <v>0.1</v>
      </c>
      <c r="K512" s="6">
        <v>7.5800000000000006E-2</v>
      </c>
      <c r="L512" s="6">
        <v>0.54</v>
      </c>
      <c r="M512" s="6">
        <v>0.35820000000000002</v>
      </c>
      <c r="N512" s="6">
        <v>3</v>
      </c>
      <c r="O512" s="6">
        <v>25</v>
      </c>
      <c r="P512" s="6">
        <v>28</v>
      </c>
      <c r="Q512" s="15" t="str">
        <f t="shared" si="70"/>
        <v>Weekend</v>
      </c>
      <c r="R512" s="15" t="str">
        <f t="shared" si="71"/>
        <v>Morning</v>
      </c>
      <c r="S512" s="15" t="str">
        <f t="shared" si="72"/>
        <v>Cold</v>
      </c>
      <c r="T512" s="15" t="str">
        <f t="shared" si="73"/>
        <v>Comfortable</v>
      </c>
      <c r="U512" s="15" t="str">
        <f t="shared" si="74"/>
        <v>Clear</v>
      </c>
      <c r="V512" s="15" t="str">
        <f t="shared" si="75"/>
        <v>AM Peak</v>
      </c>
      <c r="W512" s="15" t="str">
        <f t="shared" si="76"/>
        <v>Jan</v>
      </c>
      <c r="X512" s="15" t="str">
        <f t="shared" si="77"/>
        <v>2011-Jan</v>
      </c>
      <c r="Y512" s="15" t="str">
        <f t="shared" si="78"/>
        <v>Low Demand</v>
      </c>
      <c r="Z512" t="str">
        <f t="shared" si="79"/>
        <v>Sunday</v>
      </c>
    </row>
    <row r="513" spans="1:26" x14ac:dyDescent="0.35">
      <c r="A513" s="8">
        <v>512</v>
      </c>
      <c r="B513" s="9">
        <v>40566</v>
      </c>
      <c r="C513" s="8">
        <v>1</v>
      </c>
      <c r="D513" s="8">
        <v>0</v>
      </c>
      <c r="E513" s="8">
        <v>1</v>
      </c>
      <c r="F513" s="8">
        <v>10</v>
      </c>
      <c r="G513" s="8" t="b">
        <v>0</v>
      </c>
      <c r="H513" s="8">
        <v>0</v>
      </c>
      <c r="I513" s="8">
        <v>1</v>
      </c>
      <c r="J513" s="13">
        <v>0.14000000000000001</v>
      </c>
      <c r="K513" s="8">
        <v>0.1061</v>
      </c>
      <c r="L513" s="8">
        <v>0.46</v>
      </c>
      <c r="M513" s="8">
        <v>0.3881</v>
      </c>
      <c r="N513" s="8">
        <v>7</v>
      </c>
      <c r="O513" s="8">
        <v>51</v>
      </c>
      <c r="P513" s="8">
        <v>58</v>
      </c>
      <c r="Q513" s="15" t="str">
        <f t="shared" si="70"/>
        <v>Weekend</v>
      </c>
      <c r="R513" s="15" t="str">
        <f t="shared" si="71"/>
        <v>Morning</v>
      </c>
      <c r="S513" s="15" t="str">
        <f t="shared" si="72"/>
        <v>Mild</v>
      </c>
      <c r="T513" s="15" t="str">
        <f t="shared" si="73"/>
        <v>Comfortable</v>
      </c>
      <c r="U513" s="15" t="str">
        <f t="shared" si="74"/>
        <v>Clear</v>
      </c>
      <c r="V513" s="15" t="str">
        <f t="shared" si="75"/>
        <v>Off Peak</v>
      </c>
      <c r="W513" s="15" t="str">
        <f t="shared" si="76"/>
        <v>Jan</v>
      </c>
      <c r="X513" s="15" t="str">
        <f t="shared" si="77"/>
        <v>2011-Jan</v>
      </c>
      <c r="Y513" s="15" t="str">
        <f t="shared" si="78"/>
        <v>Low Demand</v>
      </c>
      <c r="Z513" t="str">
        <f t="shared" si="79"/>
        <v>Sunday</v>
      </c>
    </row>
    <row r="514" spans="1:26" x14ac:dyDescent="0.35">
      <c r="A514" s="6">
        <v>513</v>
      </c>
      <c r="B514" s="7">
        <v>40566</v>
      </c>
      <c r="C514" s="6">
        <v>1</v>
      </c>
      <c r="D514" s="6">
        <v>0</v>
      </c>
      <c r="E514" s="6">
        <v>1</v>
      </c>
      <c r="F514" s="6">
        <v>11</v>
      </c>
      <c r="G514" s="6" t="b">
        <v>0</v>
      </c>
      <c r="H514" s="6">
        <v>0</v>
      </c>
      <c r="I514" s="6">
        <v>1</v>
      </c>
      <c r="J514" s="12">
        <v>0.14000000000000001</v>
      </c>
      <c r="K514" s="6">
        <v>0.13639999999999999</v>
      </c>
      <c r="L514" s="6">
        <v>0.43</v>
      </c>
      <c r="M514" s="6">
        <v>0.22389999999999999</v>
      </c>
      <c r="N514" s="6">
        <v>22</v>
      </c>
      <c r="O514" s="6">
        <v>77</v>
      </c>
      <c r="P514" s="6">
        <v>99</v>
      </c>
      <c r="Q514" s="15" t="str">
        <f t="shared" si="70"/>
        <v>Weekend</v>
      </c>
      <c r="R514" s="15" t="str">
        <f t="shared" si="71"/>
        <v>Morning</v>
      </c>
      <c r="S514" s="15" t="str">
        <f t="shared" si="72"/>
        <v>Mild</v>
      </c>
      <c r="T514" s="15" t="str">
        <f t="shared" si="73"/>
        <v>Comfortable</v>
      </c>
      <c r="U514" s="15" t="str">
        <f t="shared" si="74"/>
        <v>Clear</v>
      </c>
      <c r="V514" s="15" t="str">
        <f t="shared" si="75"/>
        <v>Off Peak</v>
      </c>
      <c r="W514" s="15" t="str">
        <f t="shared" si="76"/>
        <v>Jan</v>
      </c>
      <c r="X514" s="15" t="str">
        <f t="shared" si="77"/>
        <v>2011-Jan</v>
      </c>
      <c r="Y514" s="15" t="str">
        <f t="shared" si="78"/>
        <v>High Demand</v>
      </c>
      <c r="Z514" t="str">
        <f t="shared" si="79"/>
        <v>Sunday</v>
      </c>
    </row>
    <row r="515" spans="1:26" x14ac:dyDescent="0.35">
      <c r="A515" s="8">
        <v>514</v>
      </c>
      <c r="B515" s="9">
        <v>40566</v>
      </c>
      <c r="C515" s="8">
        <v>1</v>
      </c>
      <c r="D515" s="8">
        <v>0</v>
      </c>
      <c r="E515" s="8">
        <v>1</v>
      </c>
      <c r="F515" s="8">
        <v>12</v>
      </c>
      <c r="G515" s="8" t="b">
        <v>0</v>
      </c>
      <c r="H515" s="8">
        <v>0</v>
      </c>
      <c r="I515" s="8">
        <v>1</v>
      </c>
      <c r="J515" s="13">
        <v>0.16</v>
      </c>
      <c r="K515" s="8">
        <v>0.1212</v>
      </c>
      <c r="L515" s="8">
        <v>0.37</v>
      </c>
      <c r="M515" s="8">
        <v>0.4627</v>
      </c>
      <c r="N515" s="8">
        <v>24</v>
      </c>
      <c r="O515" s="8">
        <v>92</v>
      </c>
      <c r="P515" s="8">
        <v>116</v>
      </c>
      <c r="Q515" s="15" t="str">
        <f t="shared" ref="Q515:Q578" si="80">IF(H515=6,"Weekend",IF(H515=0,"Weekend","Weekday"))</f>
        <v>Weekend</v>
      </c>
      <c r="R515" s="15" t="str">
        <f t="shared" ref="R515:R578" si="81">IF(F515&lt;6,"Late Night",
   IF(F515&lt;12,"Morning",
   IF(F515&lt;17,"Afternoon",
   IF(B515&lt;21,"Evening","Night"))))</f>
        <v>Afternoon</v>
      </c>
      <c r="S515" s="15" t="str">
        <f t="shared" ref="S515:S578" si="82">IF(J515&lt;=0.1,"Cold",IF(J515&lt;=0.2,"Mild","Hot"))</f>
        <v>Mild</v>
      </c>
      <c r="T515" s="15" t="str">
        <f t="shared" ref="T515:T578" si="83">IF(L515&lt;=0.35,"Dry",IF(L515&lt;=0.85,"Comfortable","Humid"))</f>
        <v>Comfortable</v>
      </c>
      <c r="U515" s="15" t="str">
        <f t="shared" ref="U515:U578" si="84">IF(I515=1,"Clear",IF(I515=2,"Mist/Cloudy",IF(I515=3,"Light Rain","Heavy Rain/Snow")))</f>
        <v>Clear</v>
      </c>
      <c r="V515" s="15" t="str">
        <f t="shared" ref="V515:V578" si="85">IF(AND(F515&gt;=7,F515&lt;=9),"AM Peak", IF(AND(F515&gt;=17,F515&lt;=19),"PM Peak","Off Peak"))</f>
        <v>Off Peak</v>
      </c>
      <c r="W515" s="15" t="str">
        <f t="shared" ref="W515:W578" si="86">IF(E515=1,"Jan","Feb")</f>
        <v>Jan</v>
      </c>
      <c r="X515" s="15" t="str">
        <f t="shared" ref="X515:X578" si="87">TEXT(B515,"yyyy-mmm")</f>
        <v>2011-Jan</v>
      </c>
      <c r="Y515" s="15" t="str">
        <f t="shared" ref="Y515:Y578" si="88">IF(P515&gt;=58.34,"High Demand","Low Demand")</f>
        <v>High Demand</v>
      </c>
      <c r="Z515" t="str">
        <f t="shared" ref="Z515:Z578" si="89">CHOOSE(H515+1,"Sunday","Monday","Tuesday","Wednesday","Thursday","Friday","Saturday")</f>
        <v>Sunday</v>
      </c>
    </row>
    <row r="516" spans="1:26" x14ac:dyDescent="0.35">
      <c r="A516" s="6">
        <v>515</v>
      </c>
      <c r="B516" s="7">
        <v>40566</v>
      </c>
      <c r="C516" s="6">
        <v>1</v>
      </c>
      <c r="D516" s="6">
        <v>0</v>
      </c>
      <c r="E516" s="6">
        <v>1</v>
      </c>
      <c r="F516" s="6">
        <v>13</v>
      </c>
      <c r="G516" s="6" t="b">
        <v>0</v>
      </c>
      <c r="H516" s="6">
        <v>0</v>
      </c>
      <c r="I516" s="6">
        <v>1</v>
      </c>
      <c r="J516" s="12">
        <v>0.14000000000000001</v>
      </c>
      <c r="K516" s="6">
        <v>0.1061</v>
      </c>
      <c r="L516" s="6">
        <v>0.33</v>
      </c>
      <c r="M516" s="6">
        <v>0.3881</v>
      </c>
      <c r="N516" s="6">
        <v>12</v>
      </c>
      <c r="O516" s="6">
        <v>75</v>
      </c>
      <c r="P516" s="6">
        <v>87</v>
      </c>
      <c r="Q516" s="15" t="str">
        <f t="shared" si="80"/>
        <v>Weekend</v>
      </c>
      <c r="R516" s="15" t="str">
        <f t="shared" si="81"/>
        <v>Afternoon</v>
      </c>
      <c r="S516" s="15" t="str">
        <f t="shared" si="82"/>
        <v>Mild</v>
      </c>
      <c r="T516" s="15" t="str">
        <f t="shared" si="83"/>
        <v>Dry</v>
      </c>
      <c r="U516" s="15" t="str">
        <f t="shared" si="84"/>
        <v>Clear</v>
      </c>
      <c r="V516" s="15" t="str">
        <f t="shared" si="85"/>
        <v>Off Peak</v>
      </c>
      <c r="W516" s="15" t="str">
        <f t="shared" si="86"/>
        <v>Jan</v>
      </c>
      <c r="X516" s="15" t="str">
        <f t="shared" si="87"/>
        <v>2011-Jan</v>
      </c>
      <c r="Y516" s="15" t="str">
        <f t="shared" si="88"/>
        <v>High Demand</v>
      </c>
      <c r="Z516" t="str">
        <f t="shared" si="89"/>
        <v>Sunday</v>
      </c>
    </row>
    <row r="517" spans="1:26" x14ac:dyDescent="0.35">
      <c r="A517" s="8">
        <v>516</v>
      </c>
      <c r="B517" s="9">
        <v>40566</v>
      </c>
      <c r="C517" s="8">
        <v>1</v>
      </c>
      <c r="D517" s="8">
        <v>0</v>
      </c>
      <c r="E517" s="8">
        <v>1</v>
      </c>
      <c r="F517" s="8">
        <v>14</v>
      </c>
      <c r="G517" s="8" t="b">
        <v>0</v>
      </c>
      <c r="H517" s="8">
        <v>0</v>
      </c>
      <c r="I517" s="8">
        <v>1</v>
      </c>
      <c r="J517" s="13">
        <v>0.16</v>
      </c>
      <c r="K517" s="8">
        <v>0.13639999999999999</v>
      </c>
      <c r="L517" s="8">
        <v>0.28000000000000003</v>
      </c>
      <c r="M517" s="8">
        <v>0.35820000000000002</v>
      </c>
      <c r="N517" s="8">
        <v>17</v>
      </c>
      <c r="O517" s="8">
        <v>93</v>
      </c>
      <c r="P517" s="8">
        <v>110</v>
      </c>
      <c r="Q517" s="15" t="str">
        <f t="shared" si="80"/>
        <v>Weekend</v>
      </c>
      <c r="R517" s="15" t="str">
        <f t="shared" si="81"/>
        <v>Afternoon</v>
      </c>
      <c r="S517" s="15" t="str">
        <f t="shared" si="82"/>
        <v>Mild</v>
      </c>
      <c r="T517" s="15" t="str">
        <f t="shared" si="83"/>
        <v>Dry</v>
      </c>
      <c r="U517" s="15" t="str">
        <f t="shared" si="84"/>
        <v>Clear</v>
      </c>
      <c r="V517" s="15" t="str">
        <f t="shared" si="85"/>
        <v>Off Peak</v>
      </c>
      <c r="W517" s="15" t="str">
        <f t="shared" si="86"/>
        <v>Jan</v>
      </c>
      <c r="X517" s="15" t="str">
        <f t="shared" si="87"/>
        <v>2011-Jan</v>
      </c>
      <c r="Y517" s="15" t="str">
        <f t="shared" si="88"/>
        <v>High Demand</v>
      </c>
      <c r="Z517" t="str">
        <f t="shared" si="89"/>
        <v>Sunday</v>
      </c>
    </row>
    <row r="518" spans="1:26" x14ac:dyDescent="0.35">
      <c r="A518" s="6">
        <v>517</v>
      </c>
      <c r="B518" s="7">
        <v>40566</v>
      </c>
      <c r="C518" s="6">
        <v>1</v>
      </c>
      <c r="D518" s="6">
        <v>0</v>
      </c>
      <c r="E518" s="6">
        <v>1</v>
      </c>
      <c r="F518" s="6">
        <v>15</v>
      </c>
      <c r="G518" s="6" t="b">
        <v>0</v>
      </c>
      <c r="H518" s="6">
        <v>0</v>
      </c>
      <c r="I518" s="6">
        <v>1</v>
      </c>
      <c r="J518" s="12">
        <v>0.16</v>
      </c>
      <c r="K518" s="6">
        <v>0.13639999999999999</v>
      </c>
      <c r="L518" s="6">
        <v>0.28000000000000003</v>
      </c>
      <c r="M518" s="6">
        <v>0.35820000000000002</v>
      </c>
      <c r="N518" s="6">
        <v>13</v>
      </c>
      <c r="O518" s="6">
        <v>64</v>
      </c>
      <c r="P518" s="6">
        <v>77</v>
      </c>
      <c r="Q518" s="15" t="str">
        <f t="shared" si="80"/>
        <v>Weekend</v>
      </c>
      <c r="R518" s="15" t="str">
        <f t="shared" si="81"/>
        <v>Afternoon</v>
      </c>
      <c r="S518" s="15" t="str">
        <f t="shared" si="82"/>
        <v>Mild</v>
      </c>
      <c r="T518" s="15" t="str">
        <f t="shared" si="83"/>
        <v>Dry</v>
      </c>
      <c r="U518" s="15" t="str">
        <f t="shared" si="84"/>
        <v>Clear</v>
      </c>
      <c r="V518" s="15" t="str">
        <f t="shared" si="85"/>
        <v>Off Peak</v>
      </c>
      <c r="W518" s="15" t="str">
        <f t="shared" si="86"/>
        <v>Jan</v>
      </c>
      <c r="X518" s="15" t="str">
        <f t="shared" si="87"/>
        <v>2011-Jan</v>
      </c>
      <c r="Y518" s="15" t="str">
        <f t="shared" si="88"/>
        <v>High Demand</v>
      </c>
      <c r="Z518" t="str">
        <f t="shared" si="89"/>
        <v>Sunday</v>
      </c>
    </row>
    <row r="519" spans="1:26" x14ac:dyDescent="0.35">
      <c r="A519" s="8">
        <v>518</v>
      </c>
      <c r="B519" s="9">
        <v>40566</v>
      </c>
      <c r="C519" s="8">
        <v>1</v>
      </c>
      <c r="D519" s="8">
        <v>0</v>
      </c>
      <c r="E519" s="8">
        <v>1</v>
      </c>
      <c r="F519" s="8">
        <v>16</v>
      </c>
      <c r="G519" s="8" t="b">
        <v>0</v>
      </c>
      <c r="H519" s="8">
        <v>0</v>
      </c>
      <c r="I519" s="8">
        <v>1</v>
      </c>
      <c r="J519" s="13">
        <v>0.16</v>
      </c>
      <c r="K519" s="8">
        <v>0.13639999999999999</v>
      </c>
      <c r="L519" s="8">
        <v>0.26</v>
      </c>
      <c r="M519" s="8">
        <v>0.32840000000000003</v>
      </c>
      <c r="N519" s="8">
        <v>9</v>
      </c>
      <c r="O519" s="8">
        <v>56</v>
      </c>
      <c r="P519" s="8">
        <v>65</v>
      </c>
      <c r="Q519" s="15" t="str">
        <f t="shared" si="80"/>
        <v>Weekend</v>
      </c>
      <c r="R519" s="15" t="str">
        <f t="shared" si="81"/>
        <v>Afternoon</v>
      </c>
      <c r="S519" s="15" t="str">
        <f t="shared" si="82"/>
        <v>Mild</v>
      </c>
      <c r="T519" s="15" t="str">
        <f t="shared" si="83"/>
        <v>Dry</v>
      </c>
      <c r="U519" s="15" t="str">
        <f t="shared" si="84"/>
        <v>Clear</v>
      </c>
      <c r="V519" s="15" t="str">
        <f t="shared" si="85"/>
        <v>Off Peak</v>
      </c>
      <c r="W519" s="15" t="str">
        <f t="shared" si="86"/>
        <v>Jan</v>
      </c>
      <c r="X519" s="15" t="str">
        <f t="shared" si="87"/>
        <v>2011-Jan</v>
      </c>
      <c r="Y519" s="15" t="str">
        <f t="shared" si="88"/>
        <v>High Demand</v>
      </c>
      <c r="Z519" t="str">
        <f t="shared" si="89"/>
        <v>Sunday</v>
      </c>
    </row>
    <row r="520" spans="1:26" x14ac:dyDescent="0.35">
      <c r="A520" s="6">
        <v>519</v>
      </c>
      <c r="B520" s="7">
        <v>40566</v>
      </c>
      <c r="C520" s="6">
        <v>1</v>
      </c>
      <c r="D520" s="6">
        <v>0</v>
      </c>
      <c r="E520" s="6">
        <v>1</v>
      </c>
      <c r="F520" s="6">
        <v>17</v>
      </c>
      <c r="G520" s="6" t="b">
        <v>0</v>
      </c>
      <c r="H520" s="6">
        <v>0</v>
      </c>
      <c r="I520" s="6">
        <v>1</v>
      </c>
      <c r="J520" s="12">
        <v>0.14000000000000001</v>
      </c>
      <c r="K520" s="6">
        <v>0.1061</v>
      </c>
      <c r="L520" s="6">
        <v>0.26</v>
      </c>
      <c r="M520" s="6">
        <v>0.3881</v>
      </c>
      <c r="N520" s="6">
        <v>5</v>
      </c>
      <c r="O520" s="6">
        <v>50</v>
      </c>
      <c r="P520" s="6">
        <v>55</v>
      </c>
      <c r="Q520" s="15" t="str">
        <f t="shared" si="80"/>
        <v>Weekend</v>
      </c>
      <c r="R520" s="15" t="str">
        <f t="shared" si="81"/>
        <v>Night</v>
      </c>
      <c r="S520" s="15" t="str">
        <f t="shared" si="82"/>
        <v>Mild</v>
      </c>
      <c r="T520" s="15" t="str">
        <f t="shared" si="83"/>
        <v>Dry</v>
      </c>
      <c r="U520" s="15" t="str">
        <f t="shared" si="84"/>
        <v>Clear</v>
      </c>
      <c r="V520" s="15" t="str">
        <f t="shared" si="85"/>
        <v>PM Peak</v>
      </c>
      <c r="W520" s="15" t="str">
        <f t="shared" si="86"/>
        <v>Jan</v>
      </c>
      <c r="X520" s="15" t="str">
        <f t="shared" si="87"/>
        <v>2011-Jan</v>
      </c>
      <c r="Y520" s="15" t="str">
        <f t="shared" si="88"/>
        <v>Low Demand</v>
      </c>
      <c r="Z520" t="str">
        <f t="shared" si="89"/>
        <v>Sunday</v>
      </c>
    </row>
    <row r="521" spans="1:26" x14ac:dyDescent="0.35">
      <c r="A521" s="8">
        <v>520</v>
      </c>
      <c r="B521" s="9">
        <v>40566</v>
      </c>
      <c r="C521" s="8">
        <v>1</v>
      </c>
      <c r="D521" s="8">
        <v>0</v>
      </c>
      <c r="E521" s="8">
        <v>1</v>
      </c>
      <c r="F521" s="8">
        <v>18</v>
      </c>
      <c r="G521" s="8" t="b">
        <v>0</v>
      </c>
      <c r="H521" s="8">
        <v>0</v>
      </c>
      <c r="I521" s="8">
        <v>1</v>
      </c>
      <c r="J521" s="13">
        <v>0.12</v>
      </c>
      <c r="K521" s="8">
        <v>0.1212</v>
      </c>
      <c r="L521" s="8">
        <v>0.3</v>
      </c>
      <c r="M521" s="8">
        <v>0.25369999999999998</v>
      </c>
      <c r="N521" s="8">
        <v>5</v>
      </c>
      <c r="O521" s="8">
        <v>44</v>
      </c>
      <c r="P521" s="8">
        <v>49</v>
      </c>
      <c r="Q521" s="15" t="str">
        <f t="shared" si="80"/>
        <v>Weekend</v>
      </c>
      <c r="R521" s="15" t="str">
        <f t="shared" si="81"/>
        <v>Night</v>
      </c>
      <c r="S521" s="15" t="str">
        <f t="shared" si="82"/>
        <v>Mild</v>
      </c>
      <c r="T521" s="15" t="str">
        <f t="shared" si="83"/>
        <v>Dry</v>
      </c>
      <c r="U521" s="15" t="str">
        <f t="shared" si="84"/>
        <v>Clear</v>
      </c>
      <c r="V521" s="15" t="str">
        <f t="shared" si="85"/>
        <v>PM Peak</v>
      </c>
      <c r="W521" s="15" t="str">
        <f t="shared" si="86"/>
        <v>Jan</v>
      </c>
      <c r="X521" s="15" t="str">
        <f t="shared" si="87"/>
        <v>2011-Jan</v>
      </c>
      <c r="Y521" s="15" t="str">
        <f t="shared" si="88"/>
        <v>Low Demand</v>
      </c>
      <c r="Z521" t="str">
        <f t="shared" si="89"/>
        <v>Sunday</v>
      </c>
    </row>
    <row r="522" spans="1:26" x14ac:dyDescent="0.35">
      <c r="A522" s="6">
        <v>521</v>
      </c>
      <c r="B522" s="7">
        <v>40566</v>
      </c>
      <c r="C522" s="6">
        <v>1</v>
      </c>
      <c r="D522" s="6">
        <v>0</v>
      </c>
      <c r="E522" s="6">
        <v>1</v>
      </c>
      <c r="F522" s="6">
        <v>19</v>
      </c>
      <c r="G522" s="6" t="b">
        <v>0</v>
      </c>
      <c r="H522" s="6">
        <v>0</v>
      </c>
      <c r="I522" s="6">
        <v>1</v>
      </c>
      <c r="J522" s="12">
        <v>0.12</v>
      </c>
      <c r="K522" s="6">
        <v>0.1212</v>
      </c>
      <c r="L522" s="6">
        <v>0.3</v>
      </c>
      <c r="M522" s="6">
        <v>0.28360000000000002</v>
      </c>
      <c r="N522" s="6">
        <v>5</v>
      </c>
      <c r="O522" s="6">
        <v>45</v>
      </c>
      <c r="P522" s="6">
        <v>50</v>
      </c>
      <c r="Q522" s="15" t="str">
        <f t="shared" si="80"/>
        <v>Weekend</v>
      </c>
      <c r="R522" s="15" t="str">
        <f t="shared" si="81"/>
        <v>Night</v>
      </c>
      <c r="S522" s="15" t="str">
        <f t="shared" si="82"/>
        <v>Mild</v>
      </c>
      <c r="T522" s="15" t="str">
        <f t="shared" si="83"/>
        <v>Dry</v>
      </c>
      <c r="U522" s="15" t="str">
        <f t="shared" si="84"/>
        <v>Clear</v>
      </c>
      <c r="V522" s="15" t="str">
        <f t="shared" si="85"/>
        <v>PM Peak</v>
      </c>
      <c r="W522" s="15" t="str">
        <f t="shared" si="86"/>
        <v>Jan</v>
      </c>
      <c r="X522" s="15" t="str">
        <f t="shared" si="87"/>
        <v>2011-Jan</v>
      </c>
      <c r="Y522" s="15" t="str">
        <f t="shared" si="88"/>
        <v>Low Demand</v>
      </c>
      <c r="Z522" t="str">
        <f t="shared" si="89"/>
        <v>Sunday</v>
      </c>
    </row>
    <row r="523" spans="1:26" x14ac:dyDescent="0.35">
      <c r="A523" s="8">
        <v>522</v>
      </c>
      <c r="B523" s="9">
        <v>40566</v>
      </c>
      <c r="C523" s="8">
        <v>1</v>
      </c>
      <c r="D523" s="8">
        <v>0</v>
      </c>
      <c r="E523" s="8">
        <v>1</v>
      </c>
      <c r="F523" s="8">
        <v>20</v>
      </c>
      <c r="G523" s="8" t="b">
        <v>0</v>
      </c>
      <c r="H523" s="8">
        <v>0</v>
      </c>
      <c r="I523" s="8">
        <v>1</v>
      </c>
      <c r="J523" s="13">
        <v>0.1</v>
      </c>
      <c r="K523" s="8">
        <v>0.1061</v>
      </c>
      <c r="L523" s="8">
        <v>0.36</v>
      </c>
      <c r="M523" s="8">
        <v>0.25369999999999998</v>
      </c>
      <c r="N523" s="8">
        <v>4</v>
      </c>
      <c r="O523" s="8">
        <v>31</v>
      </c>
      <c r="P523" s="8">
        <v>35</v>
      </c>
      <c r="Q523" s="15" t="str">
        <f t="shared" si="80"/>
        <v>Weekend</v>
      </c>
      <c r="R523" s="15" t="str">
        <f t="shared" si="81"/>
        <v>Night</v>
      </c>
      <c r="S523" s="15" t="str">
        <f t="shared" si="82"/>
        <v>Cold</v>
      </c>
      <c r="T523" s="15" t="str">
        <f t="shared" si="83"/>
        <v>Comfortable</v>
      </c>
      <c r="U523" s="15" t="str">
        <f t="shared" si="84"/>
        <v>Clear</v>
      </c>
      <c r="V523" s="15" t="str">
        <f t="shared" si="85"/>
        <v>Off Peak</v>
      </c>
      <c r="W523" s="15" t="str">
        <f t="shared" si="86"/>
        <v>Jan</v>
      </c>
      <c r="X523" s="15" t="str">
        <f t="shared" si="87"/>
        <v>2011-Jan</v>
      </c>
      <c r="Y523" s="15" t="str">
        <f t="shared" si="88"/>
        <v>Low Demand</v>
      </c>
      <c r="Z523" t="str">
        <f t="shared" si="89"/>
        <v>Sunday</v>
      </c>
    </row>
    <row r="524" spans="1:26" x14ac:dyDescent="0.35">
      <c r="A524" s="6">
        <v>523</v>
      </c>
      <c r="B524" s="7">
        <v>40566</v>
      </c>
      <c r="C524" s="6">
        <v>1</v>
      </c>
      <c r="D524" s="6">
        <v>0</v>
      </c>
      <c r="E524" s="6">
        <v>1</v>
      </c>
      <c r="F524" s="6">
        <v>21</v>
      </c>
      <c r="G524" s="6" t="b">
        <v>0</v>
      </c>
      <c r="H524" s="6">
        <v>0</v>
      </c>
      <c r="I524" s="6">
        <v>1</v>
      </c>
      <c r="J524" s="12">
        <v>0.1</v>
      </c>
      <c r="K524" s="6">
        <v>0.1061</v>
      </c>
      <c r="L524" s="6">
        <v>0.36</v>
      </c>
      <c r="M524" s="6">
        <v>0.19400000000000001</v>
      </c>
      <c r="N524" s="6">
        <v>5</v>
      </c>
      <c r="O524" s="6">
        <v>20</v>
      </c>
      <c r="P524" s="6">
        <v>25</v>
      </c>
      <c r="Q524" s="15" t="str">
        <f t="shared" si="80"/>
        <v>Weekend</v>
      </c>
      <c r="R524" s="15" t="str">
        <f t="shared" si="81"/>
        <v>Night</v>
      </c>
      <c r="S524" s="15" t="str">
        <f t="shared" si="82"/>
        <v>Cold</v>
      </c>
      <c r="T524" s="15" t="str">
        <f t="shared" si="83"/>
        <v>Comfortable</v>
      </c>
      <c r="U524" s="15" t="str">
        <f t="shared" si="84"/>
        <v>Clear</v>
      </c>
      <c r="V524" s="15" t="str">
        <f t="shared" si="85"/>
        <v>Off Peak</v>
      </c>
      <c r="W524" s="15" t="str">
        <f t="shared" si="86"/>
        <v>Jan</v>
      </c>
      <c r="X524" s="15" t="str">
        <f t="shared" si="87"/>
        <v>2011-Jan</v>
      </c>
      <c r="Y524" s="15" t="str">
        <f t="shared" si="88"/>
        <v>Low Demand</v>
      </c>
      <c r="Z524" t="str">
        <f t="shared" si="89"/>
        <v>Sunday</v>
      </c>
    </row>
    <row r="525" spans="1:26" x14ac:dyDescent="0.35">
      <c r="A525" s="8">
        <v>524</v>
      </c>
      <c r="B525" s="9">
        <v>40566</v>
      </c>
      <c r="C525" s="8">
        <v>1</v>
      </c>
      <c r="D525" s="8">
        <v>0</v>
      </c>
      <c r="E525" s="8">
        <v>1</v>
      </c>
      <c r="F525" s="8">
        <v>22</v>
      </c>
      <c r="G525" s="8" t="b">
        <v>0</v>
      </c>
      <c r="H525" s="8">
        <v>0</v>
      </c>
      <c r="I525" s="8">
        <v>1</v>
      </c>
      <c r="J525" s="13">
        <v>0.08</v>
      </c>
      <c r="K525" s="8">
        <v>9.0899999999999995E-2</v>
      </c>
      <c r="L525" s="8">
        <v>0.38</v>
      </c>
      <c r="M525" s="8">
        <v>0.19400000000000001</v>
      </c>
      <c r="N525" s="8">
        <v>5</v>
      </c>
      <c r="O525" s="8">
        <v>23</v>
      </c>
      <c r="P525" s="8">
        <v>28</v>
      </c>
      <c r="Q525" s="15" t="str">
        <f t="shared" si="80"/>
        <v>Weekend</v>
      </c>
      <c r="R525" s="15" t="str">
        <f t="shared" si="81"/>
        <v>Night</v>
      </c>
      <c r="S525" s="15" t="str">
        <f t="shared" si="82"/>
        <v>Cold</v>
      </c>
      <c r="T525" s="15" t="str">
        <f t="shared" si="83"/>
        <v>Comfortable</v>
      </c>
      <c r="U525" s="15" t="str">
        <f t="shared" si="84"/>
        <v>Clear</v>
      </c>
      <c r="V525" s="15" t="str">
        <f t="shared" si="85"/>
        <v>Off Peak</v>
      </c>
      <c r="W525" s="15" t="str">
        <f t="shared" si="86"/>
        <v>Jan</v>
      </c>
      <c r="X525" s="15" t="str">
        <f t="shared" si="87"/>
        <v>2011-Jan</v>
      </c>
      <c r="Y525" s="15" t="str">
        <f t="shared" si="88"/>
        <v>Low Demand</v>
      </c>
      <c r="Z525" t="str">
        <f t="shared" si="89"/>
        <v>Sunday</v>
      </c>
    </row>
    <row r="526" spans="1:26" x14ac:dyDescent="0.35">
      <c r="A526" s="6">
        <v>525</v>
      </c>
      <c r="B526" s="7">
        <v>40566</v>
      </c>
      <c r="C526" s="6">
        <v>1</v>
      </c>
      <c r="D526" s="6">
        <v>0</v>
      </c>
      <c r="E526" s="6">
        <v>1</v>
      </c>
      <c r="F526" s="6">
        <v>23</v>
      </c>
      <c r="G526" s="6" t="b">
        <v>0</v>
      </c>
      <c r="H526" s="6">
        <v>0</v>
      </c>
      <c r="I526" s="6">
        <v>1</v>
      </c>
      <c r="J526" s="12">
        <v>0.06</v>
      </c>
      <c r="K526" s="6">
        <v>6.0600000000000001E-2</v>
      </c>
      <c r="L526" s="6">
        <v>0.41</v>
      </c>
      <c r="M526" s="6">
        <v>0.22389999999999999</v>
      </c>
      <c r="N526" s="6">
        <v>4</v>
      </c>
      <c r="O526" s="6">
        <v>17</v>
      </c>
      <c r="P526" s="6">
        <v>21</v>
      </c>
      <c r="Q526" s="15" t="str">
        <f t="shared" si="80"/>
        <v>Weekend</v>
      </c>
      <c r="R526" s="15" t="str">
        <f t="shared" si="81"/>
        <v>Night</v>
      </c>
      <c r="S526" s="15" t="str">
        <f t="shared" si="82"/>
        <v>Cold</v>
      </c>
      <c r="T526" s="15" t="str">
        <f t="shared" si="83"/>
        <v>Comfortable</v>
      </c>
      <c r="U526" s="15" t="str">
        <f t="shared" si="84"/>
        <v>Clear</v>
      </c>
      <c r="V526" s="15" t="str">
        <f t="shared" si="85"/>
        <v>Off Peak</v>
      </c>
      <c r="W526" s="15" t="str">
        <f t="shared" si="86"/>
        <v>Jan</v>
      </c>
      <c r="X526" s="15" t="str">
        <f t="shared" si="87"/>
        <v>2011-Jan</v>
      </c>
      <c r="Y526" s="15" t="str">
        <f t="shared" si="88"/>
        <v>Low Demand</v>
      </c>
      <c r="Z526" t="str">
        <f t="shared" si="89"/>
        <v>Sunday</v>
      </c>
    </row>
    <row r="527" spans="1:26" x14ac:dyDescent="0.35">
      <c r="A527" s="8">
        <v>526</v>
      </c>
      <c r="B527" s="9">
        <v>40567</v>
      </c>
      <c r="C527" s="8">
        <v>1</v>
      </c>
      <c r="D527" s="8">
        <v>0</v>
      </c>
      <c r="E527" s="8">
        <v>1</v>
      </c>
      <c r="F527" s="8">
        <v>0</v>
      </c>
      <c r="G527" s="8" t="b">
        <v>0</v>
      </c>
      <c r="H527" s="8">
        <v>1</v>
      </c>
      <c r="I527" s="8">
        <v>1</v>
      </c>
      <c r="J527" s="13">
        <v>0.06</v>
      </c>
      <c r="K527" s="8">
        <v>6.0600000000000001E-2</v>
      </c>
      <c r="L527" s="8">
        <v>0.41</v>
      </c>
      <c r="M527" s="8">
        <v>0.19400000000000001</v>
      </c>
      <c r="N527" s="8">
        <v>0</v>
      </c>
      <c r="O527" s="8">
        <v>7</v>
      </c>
      <c r="P527" s="8">
        <v>7</v>
      </c>
      <c r="Q527" s="15" t="str">
        <f t="shared" si="80"/>
        <v>Weekday</v>
      </c>
      <c r="R527" s="15" t="str">
        <f t="shared" si="81"/>
        <v>Late Night</v>
      </c>
      <c r="S527" s="15" t="str">
        <f t="shared" si="82"/>
        <v>Cold</v>
      </c>
      <c r="T527" s="15" t="str">
        <f t="shared" si="83"/>
        <v>Comfortable</v>
      </c>
      <c r="U527" s="15" t="str">
        <f t="shared" si="84"/>
        <v>Clear</v>
      </c>
      <c r="V527" s="15" t="str">
        <f t="shared" si="85"/>
        <v>Off Peak</v>
      </c>
      <c r="W527" s="15" t="str">
        <f t="shared" si="86"/>
        <v>Jan</v>
      </c>
      <c r="X527" s="15" t="str">
        <f t="shared" si="87"/>
        <v>2011-Jan</v>
      </c>
      <c r="Y527" s="15" t="str">
        <f t="shared" si="88"/>
        <v>Low Demand</v>
      </c>
      <c r="Z527" t="str">
        <f t="shared" si="89"/>
        <v>Monday</v>
      </c>
    </row>
    <row r="528" spans="1:26" x14ac:dyDescent="0.35">
      <c r="A528" s="6">
        <v>527</v>
      </c>
      <c r="B528" s="7">
        <v>40567</v>
      </c>
      <c r="C528" s="6">
        <v>1</v>
      </c>
      <c r="D528" s="6">
        <v>0</v>
      </c>
      <c r="E528" s="6">
        <v>1</v>
      </c>
      <c r="F528" s="6">
        <v>1</v>
      </c>
      <c r="G528" s="6" t="b">
        <v>0</v>
      </c>
      <c r="H528" s="6">
        <v>1</v>
      </c>
      <c r="I528" s="6">
        <v>1</v>
      </c>
      <c r="J528" s="12">
        <v>0.04</v>
      </c>
      <c r="K528" s="6">
        <v>4.5499999999999999E-2</v>
      </c>
      <c r="L528" s="6">
        <v>0.45</v>
      </c>
      <c r="M528" s="6">
        <v>0.19400000000000001</v>
      </c>
      <c r="N528" s="6">
        <v>0</v>
      </c>
      <c r="O528" s="6">
        <v>1</v>
      </c>
      <c r="P528" s="6">
        <v>1</v>
      </c>
      <c r="Q528" s="15" t="str">
        <f t="shared" si="80"/>
        <v>Weekday</v>
      </c>
      <c r="R528" s="15" t="str">
        <f t="shared" si="81"/>
        <v>Late Night</v>
      </c>
      <c r="S528" s="15" t="str">
        <f t="shared" si="82"/>
        <v>Cold</v>
      </c>
      <c r="T528" s="15" t="str">
        <f t="shared" si="83"/>
        <v>Comfortable</v>
      </c>
      <c r="U528" s="15" t="str">
        <f t="shared" si="84"/>
        <v>Clear</v>
      </c>
      <c r="V528" s="15" t="str">
        <f t="shared" si="85"/>
        <v>Off Peak</v>
      </c>
      <c r="W528" s="15" t="str">
        <f t="shared" si="86"/>
        <v>Jan</v>
      </c>
      <c r="X528" s="15" t="str">
        <f t="shared" si="87"/>
        <v>2011-Jan</v>
      </c>
      <c r="Y528" s="15" t="str">
        <f t="shared" si="88"/>
        <v>Low Demand</v>
      </c>
      <c r="Z528" t="str">
        <f t="shared" si="89"/>
        <v>Monday</v>
      </c>
    </row>
    <row r="529" spans="1:26" x14ac:dyDescent="0.35">
      <c r="A529" s="8">
        <v>528</v>
      </c>
      <c r="B529" s="9">
        <v>40567</v>
      </c>
      <c r="C529" s="8">
        <v>1</v>
      </c>
      <c r="D529" s="8">
        <v>0</v>
      </c>
      <c r="E529" s="8">
        <v>1</v>
      </c>
      <c r="F529" s="8">
        <v>3</v>
      </c>
      <c r="G529" s="8" t="b">
        <v>0</v>
      </c>
      <c r="H529" s="8">
        <v>1</v>
      </c>
      <c r="I529" s="8">
        <v>1</v>
      </c>
      <c r="J529" s="13">
        <v>0.04</v>
      </c>
      <c r="K529" s="8">
        <v>3.0300000000000001E-2</v>
      </c>
      <c r="L529" s="8">
        <v>0.45</v>
      </c>
      <c r="M529" s="8">
        <v>0.25369999999999998</v>
      </c>
      <c r="N529" s="8">
        <v>0</v>
      </c>
      <c r="O529" s="8">
        <v>1</v>
      </c>
      <c r="P529" s="8">
        <v>1</v>
      </c>
      <c r="Q529" s="15" t="str">
        <f t="shared" si="80"/>
        <v>Weekday</v>
      </c>
      <c r="R529" s="15" t="str">
        <f t="shared" si="81"/>
        <v>Late Night</v>
      </c>
      <c r="S529" s="15" t="str">
        <f t="shared" si="82"/>
        <v>Cold</v>
      </c>
      <c r="T529" s="15" t="str">
        <f t="shared" si="83"/>
        <v>Comfortable</v>
      </c>
      <c r="U529" s="15" t="str">
        <f t="shared" si="84"/>
        <v>Clear</v>
      </c>
      <c r="V529" s="15" t="str">
        <f t="shared" si="85"/>
        <v>Off Peak</v>
      </c>
      <c r="W529" s="15" t="str">
        <f t="shared" si="86"/>
        <v>Jan</v>
      </c>
      <c r="X529" s="15" t="str">
        <f t="shared" si="87"/>
        <v>2011-Jan</v>
      </c>
      <c r="Y529" s="15" t="str">
        <f t="shared" si="88"/>
        <v>Low Demand</v>
      </c>
      <c r="Z529" t="str">
        <f t="shared" si="89"/>
        <v>Monday</v>
      </c>
    </row>
    <row r="530" spans="1:26" x14ac:dyDescent="0.35">
      <c r="A530" s="6">
        <v>529</v>
      </c>
      <c r="B530" s="7">
        <v>40567</v>
      </c>
      <c r="C530" s="6">
        <v>1</v>
      </c>
      <c r="D530" s="6">
        <v>0</v>
      </c>
      <c r="E530" s="6">
        <v>1</v>
      </c>
      <c r="F530" s="6">
        <v>4</v>
      </c>
      <c r="G530" s="6" t="b">
        <v>0</v>
      </c>
      <c r="H530" s="6">
        <v>1</v>
      </c>
      <c r="I530" s="6">
        <v>1</v>
      </c>
      <c r="J530" s="12">
        <v>0.02</v>
      </c>
      <c r="K530" s="6">
        <v>6.0600000000000001E-2</v>
      </c>
      <c r="L530" s="6">
        <v>0.48</v>
      </c>
      <c r="M530" s="6">
        <v>0.1343</v>
      </c>
      <c r="N530" s="6">
        <v>0</v>
      </c>
      <c r="O530" s="6">
        <v>1</v>
      </c>
      <c r="P530" s="6">
        <v>1</v>
      </c>
      <c r="Q530" s="15" t="str">
        <f t="shared" si="80"/>
        <v>Weekday</v>
      </c>
      <c r="R530" s="15" t="str">
        <f t="shared" si="81"/>
        <v>Late Night</v>
      </c>
      <c r="S530" s="15" t="str">
        <f t="shared" si="82"/>
        <v>Cold</v>
      </c>
      <c r="T530" s="15" t="str">
        <f t="shared" si="83"/>
        <v>Comfortable</v>
      </c>
      <c r="U530" s="15" t="str">
        <f t="shared" si="84"/>
        <v>Clear</v>
      </c>
      <c r="V530" s="15" t="str">
        <f t="shared" si="85"/>
        <v>Off Peak</v>
      </c>
      <c r="W530" s="15" t="str">
        <f t="shared" si="86"/>
        <v>Jan</v>
      </c>
      <c r="X530" s="15" t="str">
        <f t="shared" si="87"/>
        <v>2011-Jan</v>
      </c>
      <c r="Y530" s="15" t="str">
        <f t="shared" si="88"/>
        <v>Low Demand</v>
      </c>
      <c r="Z530" t="str">
        <f t="shared" si="89"/>
        <v>Monday</v>
      </c>
    </row>
    <row r="531" spans="1:26" x14ac:dyDescent="0.35">
      <c r="A531" s="8">
        <v>530</v>
      </c>
      <c r="B531" s="9">
        <v>40567</v>
      </c>
      <c r="C531" s="8">
        <v>1</v>
      </c>
      <c r="D531" s="8">
        <v>0</v>
      </c>
      <c r="E531" s="8">
        <v>1</v>
      </c>
      <c r="F531" s="8">
        <v>5</v>
      </c>
      <c r="G531" s="8" t="b">
        <v>0</v>
      </c>
      <c r="H531" s="8">
        <v>1</v>
      </c>
      <c r="I531" s="8">
        <v>1</v>
      </c>
      <c r="J531" s="13">
        <v>0.02</v>
      </c>
      <c r="K531" s="8">
        <v>6.0600000000000001E-2</v>
      </c>
      <c r="L531" s="8">
        <v>0.48</v>
      </c>
      <c r="M531" s="8">
        <v>0.1343</v>
      </c>
      <c r="N531" s="8">
        <v>0</v>
      </c>
      <c r="O531" s="8">
        <v>5</v>
      </c>
      <c r="P531" s="8">
        <v>5</v>
      </c>
      <c r="Q531" s="15" t="str">
        <f t="shared" si="80"/>
        <v>Weekday</v>
      </c>
      <c r="R531" s="15" t="str">
        <f t="shared" si="81"/>
        <v>Late Night</v>
      </c>
      <c r="S531" s="15" t="str">
        <f t="shared" si="82"/>
        <v>Cold</v>
      </c>
      <c r="T531" s="15" t="str">
        <f t="shared" si="83"/>
        <v>Comfortable</v>
      </c>
      <c r="U531" s="15" t="str">
        <f t="shared" si="84"/>
        <v>Clear</v>
      </c>
      <c r="V531" s="15" t="str">
        <f t="shared" si="85"/>
        <v>Off Peak</v>
      </c>
      <c r="W531" s="15" t="str">
        <f t="shared" si="86"/>
        <v>Jan</v>
      </c>
      <c r="X531" s="15" t="str">
        <f t="shared" si="87"/>
        <v>2011-Jan</v>
      </c>
      <c r="Y531" s="15" t="str">
        <f t="shared" si="88"/>
        <v>Low Demand</v>
      </c>
      <c r="Z531" t="str">
        <f t="shared" si="89"/>
        <v>Monday</v>
      </c>
    </row>
    <row r="532" spans="1:26" x14ac:dyDescent="0.35">
      <c r="A532" s="6">
        <v>531</v>
      </c>
      <c r="B532" s="7">
        <v>40567</v>
      </c>
      <c r="C532" s="6">
        <v>1</v>
      </c>
      <c r="D532" s="6">
        <v>0</v>
      </c>
      <c r="E532" s="6">
        <v>1</v>
      </c>
      <c r="F532" s="6">
        <v>6</v>
      </c>
      <c r="G532" s="6" t="b">
        <v>0</v>
      </c>
      <c r="H532" s="6">
        <v>1</v>
      </c>
      <c r="I532" s="6">
        <v>1</v>
      </c>
      <c r="J532" s="12">
        <v>0.02</v>
      </c>
      <c r="K532" s="6">
        <v>7.5800000000000006E-2</v>
      </c>
      <c r="L532" s="6">
        <v>0.48</v>
      </c>
      <c r="M532" s="6">
        <v>8.9599999999999999E-2</v>
      </c>
      <c r="N532" s="6">
        <v>0</v>
      </c>
      <c r="O532" s="6">
        <v>15</v>
      </c>
      <c r="P532" s="6">
        <v>15</v>
      </c>
      <c r="Q532" s="15" t="str">
        <f t="shared" si="80"/>
        <v>Weekday</v>
      </c>
      <c r="R532" s="15" t="str">
        <f t="shared" si="81"/>
        <v>Morning</v>
      </c>
      <c r="S532" s="15" t="str">
        <f t="shared" si="82"/>
        <v>Cold</v>
      </c>
      <c r="T532" s="15" t="str">
        <f t="shared" si="83"/>
        <v>Comfortable</v>
      </c>
      <c r="U532" s="15" t="str">
        <f t="shared" si="84"/>
        <v>Clear</v>
      </c>
      <c r="V532" s="15" t="str">
        <f t="shared" si="85"/>
        <v>Off Peak</v>
      </c>
      <c r="W532" s="15" t="str">
        <f t="shared" si="86"/>
        <v>Jan</v>
      </c>
      <c r="X532" s="15" t="str">
        <f t="shared" si="87"/>
        <v>2011-Jan</v>
      </c>
      <c r="Y532" s="15" t="str">
        <f t="shared" si="88"/>
        <v>Low Demand</v>
      </c>
      <c r="Z532" t="str">
        <f t="shared" si="89"/>
        <v>Monday</v>
      </c>
    </row>
    <row r="533" spans="1:26" x14ac:dyDescent="0.35">
      <c r="A533" s="8">
        <v>532</v>
      </c>
      <c r="B533" s="9">
        <v>40567</v>
      </c>
      <c r="C533" s="8">
        <v>1</v>
      </c>
      <c r="D533" s="8">
        <v>0</v>
      </c>
      <c r="E533" s="8">
        <v>1</v>
      </c>
      <c r="F533" s="8">
        <v>7</v>
      </c>
      <c r="G533" s="8" t="b">
        <v>0</v>
      </c>
      <c r="H533" s="8">
        <v>1</v>
      </c>
      <c r="I533" s="8">
        <v>1</v>
      </c>
      <c r="J533" s="13">
        <v>0.02</v>
      </c>
      <c r="K533" s="8">
        <v>0.1212</v>
      </c>
      <c r="L533" s="8">
        <v>0.48</v>
      </c>
      <c r="M533" s="8">
        <v>0</v>
      </c>
      <c r="N533" s="8">
        <v>5</v>
      </c>
      <c r="O533" s="8">
        <v>79</v>
      </c>
      <c r="P533" s="8">
        <v>84</v>
      </c>
      <c r="Q533" s="15" t="str">
        <f t="shared" si="80"/>
        <v>Weekday</v>
      </c>
      <c r="R533" s="15" t="str">
        <f t="shared" si="81"/>
        <v>Morning</v>
      </c>
      <c r="S533" s="15" t="str">
        <f t="shared" si="82"/>
        <v>Cold</v>
      </c>
      <c r="T533" s="15" t="str">
        <f t="shared" si="83"/>
        <v>Comfortable</v>
      </c>
      <c r="U533" s="15" t="str">
        <f t="shared" si="84"/>
        <v>Clear</v>
      </c>
      <c r="V533" s="15" t="str">
        <f t="shared" si="85"/>
        <v>AM Peak</v>
      </c>
      <c r="W533" s="15" t="str">
        <f t="shared" si="86"/>
        <v>Jan</v>
      </c>
      <c r="X533" s="15" t="str">
        <f t="shared" si="87"/>
        <v>2011-Jan</v>
      </c>
      <c r="Y533" s="15" t="str">
        <f t="shared" si="88"/>
        <v>High Demand</v>
      </c>
      <c r="Z533" t="str">
        <f t="shared" si="89"/>
        <v>Monday</v>
      </c>
    </row>
    <row r="534" spans="1:26" x14ac:dyDescent="0.35">
      <c r="A534" s="6">
        <v>533</v>
      </c>
      <c r="B534" s="7">
        <v>40567</v>
      </c>
      <c r="C534" s="6">
        <v>1</v>
      </c>
      <c r="D534" s="6">
        <v>0</v>
      </c>
      <c r="E534" s="6">
        <v>1</v>
      </c>
      <c r="F534" s="6">
        <v>8</v>
      </c>
      <c r="G534" s="6" t="b">
        <v>0</v>
      </c>
      <c r="H534" s="6">
        <v>1</v>
      </c>
      <c r="I534" s="6">
        <v>1</v>
      </c>
      <c r="J534" s="12">
        <v>0.04</v>
      </c>
      <c r="K534" s="6">
        <v>0.13639999999999999</v>
      </c>
      <c r="L534" s="6">
        <v>0.49</v>
      </c>
      <c r="M534" s="6">
        <v>0</v>
      </c>
      <c r="N534" s="6">
        <v>6</v>
      </c>
      <c r="O534" s="6">
        <v>171</v>
      </c>
      <c r="P534" s="6">
        <v>177</v>
      </c>
      <c r="Q534" s="15" t="str">
        <f t="shared" si="80"/>
        <v>Weekday</v>
      </c>
      <c r="R534" s="15" t="str">
        <f t="shared" si="81"/>
        <v>Morning</v>
      </c>
      <c r="S534" s="15" t="str">
        <f t="shared" si="82"/>
        <v>Cold</v>
      </c>
      <c r="T534" s="15" t="str">
        <f t="shared" si="83"/>
        <v>Comfortable</v>
      </c>
      <c r="U534" s="15" t="str">
        <f t="shared" si="84"/>
        <v>Clear</v>
      </c>
      <c r="V534" s="15" t="str">
        <f t="shared" si="85"/>
        <v>AM Peak</v>
      </c>
      <c r="W534" s="15" t="str">
        <f t="shared" si="86"/>
        <v>Jan</v>
      </c>
      <c r="X534" s="15" t="str">
        <f t="shared" si="87"/>
        <v>2011-Jan</v>
      </c>
      <c r="Y534" s="15" t="str">
        <f t="shared" si="88"/>
        <v>High Demand</v>
      </c>
      <c r="Z534" t="str">
        <f t="shared" si="89"/>
        <v>Monday</v>
      </c>
    </row>
    <row r="535" spans="1:26" x14ac:dyDescent="0.35">
      <c r="A535" s="8">
        <v>534</v>
      </c>
      <c r="B535" s="9">
        <v>40567</v>
      </c>
      <c r="C535" s="8">
        <v>1</v>
      </c>
      <c r="D535" s="8">
        <v>0</v>
      </c>
      <c r="E535" s="8">
        <v>1</v>
      </c>
      <c r="F535" s="8">
        <v>9</v>
      </c>
      <c r="G535" s="8" t="b">
        <v>0</v>
      </c>
      <c r="H535" s="8">
        <v>1</v>
      </c>
      <c r="I535" s="8">
        <v>1</v>
      </c>
      <c r="J535" s="13">
        <v>0.06</v>
      </c>
      <c r="K535" s="8">
        <v>0.1515</v>
      </c>
      <c r="L535" s="8">
        <v>0.41</v>
      </c>
      <c r="M535" s="8">
        <v>0</v>
      </c>
      <c r="N535" s="8">
        <v>4</v>
      </c>
      <c r="O535" s="8">
        <v>98</v>
      </c>
      <c r="P535" s="8">
        <v>102</v>
      </c>
      <c r="Q535" s="15" t="str">
        <f t="shared" si="80"/>
        <v>Weekday</v>
      </c>
      <c r="R535" s="15" t="str">
        <f t="shared" si="81"/>
        <v>Morning</v>
      </c>
      <c r="S535" s="15" t="str">
        <f t="shared" si="82"/>
        <v>Cold</v>
      </c>
      <c r="T535" s="15" t="str">
        <f t="shared" si="83"/>
        <v>Comfortable</v>
      </c>
      <c r="U535" s="15" t="str">
        <f t="shared" si="84"/>
        <v>Clear</v>
      </c>
      <c r="V535" s="15" t="str">
        <f t="shared" si="85"/>
        <v>AM Peak</v>
      </c>
      <c r="W535" s="15" t="str">
        <f t="shared" si="86"/>
        <v>Jan</v>
      </c>
      <c r="X535" s="15" t="str">
        <f t="shared" si="87"/>
        <v>2011-Jan</v>
      </c>
      <c r="Y535" s="15" t="str">
        <f t="shared" si="88"/>
        <v>High Demand</v>
      </c>
      <c r="Z535" t="str">
        <f t="shared" si="89"/>
        <v>Monday</v>
      </c>
    </row>
    <row r="536" spans="1:26" x14ac:dyDescent="0.35">
      <c r="A536" s="6">
        <v>535</v>
      </c>
      <c r="B536" s="7">
        <v>40567</v>
      </c>
      <c r="C536" s="6">
        <v>1</v>
      </c>
      <c r="D536" s="6">
        <v>0</v>
      </c>
      <c r="E536" s="6">
        <v>1</v>
      </c>
      <c r="F536" s="6">
        <v>10</v>
      </c>
      <c r="G536" s="6" t="b">
        <v>0</v>
      </c>
      <c r="H536" s="6">
        <v>1</v>
      </c>
      <c r="I536" s="6">
        <v>1</v>
      </c>
      <c r="J536" s="12">
        <v>0.1</v>
      </c>
      <c r="K536" s="6">
        <v>0.13639999999999999</v>
      </c>
      <c r="L536" s="6">
        <v>0.42</v>
      </c>
      <c r="M536" s="6">
        <v>0</v>
      </c>
      <c r="N536" s="6">
        <v>6</v>
      </c>
      <c r="O536" s="6">
        <v>34</v>
      </c>
      <c r="P536" s="6">
        <v>40</v>
      </c>
      <c r="Q536" s="15" t="str">
        <f t="shared" si="80"/>
        <v>Weekday</v>
      </c>
      <c r="R536" s="15" t="str">
        <f t="shared" si="81"/>
        <v>Morning</v>
      </c>
      <c r="S536" s="15" t="str">
        <f t="shared" si="82"/>
        <v>Cold</v>
      </c>
      <c r="T536" s="15" t="str">
        <f t="shared" si="83"/>
        <v>Comfortable</v>
      </c>
      <c r="U536" s="15" t="str">
        <f t="shared" si="84"/>
        <v>Clear</v>
      </c>
      <c r="V536" s="15" t="str">
        <f t="shared" si="85"/>
        <v>Off Peak</v>
      </c>
      <c r="W536" s="15" t="str">
        <f t="shared" si="86"/>
        <v>Jan</v>
      </c>
      <c r="X536" s="15" t="str">
        <f t="shared" si="87"/>
        <v>2011-Jan</v>
      </c>
      <c r="Y536" s="15" t="str">
        <f t="shared" si="88"/>
        <v>Low Demand</v>
      </c>
      <c r="Z536" t="str">
        <f t="shared" si="89"/>
        <v>Monday</v>
      </c>
    </row>
    <row r="537" spans="1:26" x14ac:dyDescent="0.35">
      <c r="A537" s="8">
        <v>536</v>
      </c>
      <c r="B537" s="9">
        <v>40567</v>
      </c>
      <c r="C537" s="8">
        <v>1</v>
      </c>
      <c r="D537" s="8">
        <v>0</v>
      </c>
      <c r="E537" s="8">
        <v>1</v>
      </c>
      <c r="F537" s="8">
        <v>11</v>
      </c>
      <c r="G537" s="8" t="b">
        <v>0</v>
      </c>
      <c r="H537" s="8">
        <v>1</v>
      </c>
      <c r="I537" s="8">
        <v>1</v>
      </c>
      <c r="J537" s="13">
        <v>0.1</v>
      </c>
      <c r="K537" s="8">
        <v>0.1212</v>
      </c>
      <c r="L537" s="8">
        <v>0.46</v>
      </c>
      <c r="M537" s="8">
        <v>0.1343</v>
      </c>
      <c r="N537" s="8">
        <v>3</v>
      </c>
      <c r="O537" s="8">
        <v>43</v>
      </c>
      <c r="P537" s="8">
        <v>46</v>
      </c>
      <c r="Q537" s="15" t="str">
        <f t="shared" si="80"/>
        <v>Weekday</v>
      </c>
      <c r="R537" s="15" t="str">
        <f t="shared" si="81"/>
        <v>Morning</v>
      </c>
      <c r="S537" s="15" t="str">
        <f t="shared" si="82"/>
        <v>Cold</v>
      </c>
      <c r="T537" s="15" t="str">
        <f t="shared" si="83"/>
        <v>Comfortable</v>
      </c>
      <c r="U537" s="15" t="str">
        <f t="shared" si="84"/>
        <v>Clear</v>
      </c>
      <c r="V537" s="15" t="str">
        <f t="shared" si="85"/>
        <v>Off Peak</v>
      </c>
      <c r="W537" s="15" t="str">
        <f t="shared" si="86"/>
        <v>Jan</v>
      </c>
      <c r="X537" s="15" t="str">
        <f t="shared" si="87"/>
        <v>2011-Jan</v>
      </c>
      <c r="Y537" s="15" t="str">
        <f t="shared" si="88"/>
        <v>Low Demand</v>
      </c>
      <c r="Z537" t="str">
        <f t="shared" si="89"/>
        <v>Monday</v>
      </c>
    </row>
    <row r="538" spans="1:26" x14ac:dyDescent="0.35">
      <c r="A538" s="6">
        <v>537</v>
      </c>
      <c r="B538" s="7">
        <v>40567</v>
      </c>
      <c r="C538" s="6">
        <v>1</v>
      </c>
      <c r="D538" s="6">
        <v>0</v>
      </c>
      <c r="E538" s="6">
        <v>1</v>
      </c>
      <c r="F538" s="6">
        <v>12</v>
      </c>
      <c r="G538" s="6" t="b">
        <v>0</v>
      </c>
      <c r="H538" s="6">
        <v>1</v>
      </c>
      <c r="I538" s="6">
        <v>2</v>
      </c>
      <c r="J538" s="12">
        <v>0.12</v>
      </c>
      <c r="K538" s="6">
        <v>0.13639999999999999</v>
      </c>
      <c r="L538" s="6">
        <v>0.42</v>
      </c>
      <c r="M538" s="6">
        <v>0.19400000000000001</v>
      </c>
      <c r="N538" s="6">
        <v>11</v>
      </c>
      <c r="O538" s="6">
        <v>52</v>
      </c>
      <c r="P538" s="6">
        <v>63</v>
      </c>
      <c r="Q538" s="15" t="str">
        <f t="shared" si="80"/>
        <v>Weekday</v>
      </c>
      <c r="R538" s="15" t="str">
        <f t="shared" si="81"/>
        <v>Afternoon</v>
      </c>
      <c r="S538" s="15" t="str">
        <f t="shared" si="82"/>
        <v>Mild</v>
      </c>
      <c r="T538" s="15" t="str">
        <f t="shared" si="83"/>
        <v>Comfortable</v>
      </c>
      <c r="U538" s="15" t="str">
        <f t="shared" si="84"/>
        <v>Mist/Cloudy</v>
      </c>
      <c r="V538" s="15" t="str">
        <f t="shared" si="85"/>
        <v>Off Peak</v>
      </c>
      <c r="W538" s="15" t="str">
        <f t="shared" si="86"/>
        <v>Jan</v>
      </c>
      <c r="X538" s="15" t="str">
        <f t="shared" si="87"/>
        <v>2011-Jan</v>
      </c>
      <c r="Y538" s="15" t="str">
        <f t="shared" si="88"/>
        <v>High Demand</v>
      </c>
      <c r="Z538" t="str">
        <f t="shared" si="89"/>
        <v>Monday</v>
      </c>
    </row>
    <row r="539" spans="1:26" x14ac:dyDescent="0.35">
      <c r="A539" s="8">
        <v>538</v>
      </c>
      <c r="B539" s="9">
        <v>40567</v>
      </c>
      <c r="C539" s="8">
        <v>1</v>
      </c>
      <c r="D539" s="8">
        <v>0</v>
      </c>
      <c r="E539" s="8">
        <v>1</v>
      </c>
      <c r="F539" s="8">
        <v>13</v>
      </c>
      <c r="G539" s="8" t="b">
        <v>0</v>
      </c>
      <c r="H539" s="8">
        <v>1</v>
      </c>
      <c r="I539" s="8">
        <v>2</v>
      </c>
      <c r="J539" s="13">
        <v>0.14000000000000001</v>
      </c>
      <c r="K539" s="8">
        <v>0.13639999999999999</v>
      </c>
      <c r="L539" s="8">
        <v>0.43</v>
      </c>
      <c r="M539" s="8">
        <v>0.22389999999999999</v>
      </c>
      <c r="N539" s="8">
        <v>6</v>
      </c>
      <c r="O539" s="8">
        <v>54</v>
      </c>
      <c r="P539" s="8">
        <v>60</v>
      </c>
      <c r="Q539" s="15" t="str">
        <f t="shared" si="80"/>
        <v>Weekday</v>
      </c>
      <c r="R539" s="15" t="str">
        <f t="shared" si="81"/>
        <v>Afternoon</v>
      </c>
      <c r="S539" s="15" t="str">
        <f t="shared" si="82"/>
        <v>Mild</v>
      </c>
      <c r="T539" s="15" t="str">
        <f t="shared" si="83"/>
        <v>Comfortable</v>
      </c>
      <c r="U539" s="15" t="str">
        <f t="shared" si="84"/>
        <v>Mist/Cloudy</v>
      </c>
      <c r="V539" s="15" t="str">
        <f t="shared" si="85"/>
        <v>Off Peak</v>
      </c>
      <c r="W539" s="15" t="str">
        <f t="shared" si="86"/>
        <v>Jan</v>
      </c>
      <c r="X539" s="15" t="str">
        <f t="shared" si="87"/>
        <v>2011-Jan</v>
      </c>
      <c r="Y539" s="15" t="str">
        <f t="shared" si="88"/>
        <v>High Demand</v>
      </c>
      <c r="Z539" t="str">
        <f t="shared" si="89"/>
        <v>Monday</v>
      </c>
    </row>
    <row r="540" spans="1:26" x14ac:dyDescent="0.35">
      <c r="A540" s="6">
        <v>539</v>
      </c>
      <c r="B540" s="7">
        <v>40567</v>
      </c>
      <c r="C540" s="6">
        <v>1</v>
      </c>
      <c r="D540" s="6">
        <v>0</v>
      </c>
      <c r="E540" s="6">
        <v>1</v>
      </c>
      <c r="F540" s="6">
        <v>14</v>
      </c>
      <c r="G540" s="6" t="b">
        <v>0</v>
      </c>
      <c r="H540" s="6">
        <v>1</v>
      </c>
      <c r="I540" s="6">
        <v>2</v>
      </c>
      <c r="J540" s="12">
        <v>0.14000000000000001</v>
      </c>
      <c r="K540" s="6">
        <v>0.13639999999999999</v>
      </c>
      <c r="L540" s="6">
        <v>0.46</v>
      </c>
      <c r="M540" s="6">
        <v>0.22389999999999999</v>
      </c>
      <c r="N540" s="6">
        <v>2</v>
      </c>
      <c r="O540" s="6">
        <v>43</v>
      </c>
      <c r="P540" s="6">
        <v>45</v>
      </c>
      <c r="Q540" s="15" t="str">
        <f t="shared" si="80"/>
        <v>Weekday</v>
      </c>
      <c r="R540" s="15" t="str">
        <f t="shared" si="81"/>
        <v>Afternoon</v>
      </c>
      <c r="S540" s="15" t="str">
        <f t="shared" si="82"/>
        <v>Mild</v>
      </c>
      <c r="T540" s="15" t="str">
        <f t="shared" si="83"/>
        <v>Comfortable</v>
      </c>
      <c r="U540" s="15" t="str">
        <f t="shared" si="84"/>
        <v>Mist/Cloudy</v>
      </c>
      <c r="V540" s="15" t="str">
        <f t="shared" si="85"/>
        <v>Off Peak</v>
      </c>
      <c r="W540" s="15" t="str">
        <f t="shared" si="86"/>
        <v>Jan</v>
      </c>
      <c r="X540" s="15" t="str">
        <f t="shared" si="87"/>
        <v>2011-Jan</v>
      </c>
      <c r="Y540" s="15" t="str">
        <f t="shared" si="88"/>
        <v>Low Demand</v>
      </c>
      <c r="Z540" t="str">
        <f t="shared" si="89"/>
        <v>Monday</v>
      </c>
    </row>
    <row r="541" spans="1:26" x14ac:dyDescent="0.35">
      <c r="A541" s="8">
        <v>540</v>
      </c>
      <c r="B541" s="9">
        <v>40567</v>
      </c>
      <c r="C541" s="8">
        <v>1</v>
      </c>
      <c r="D541" s="8">
        <v>0</v>
      </c>
      <c r="E541" s="8">
        <v>1</v>
      </c>
      <c r="F541" s="8">
        <v>15</v>
      </c>
      <c r="G541" s="8" t="b">
        <v>0</v>
      </c>
      <c r="H541" s="8">
        <v>1</v>
      </c>
      <c r="I541" s="8">
        <v>1</v>
      </c>
      <c r="J541" s="13">
        <v>0.16</v>
      </c>
      <c r="K541" s="8">
        <v>0.16669999999999999</v>
      </c>
      <c r="L541" s="8">
        <v>0.4</v>
      </c>
      <c r="M541" s="8">
        <v>0.16420000000000001</v>
      </c>
      <c r="N541" s="8">
        <v>7</v>
      </c>
      <c r="O541" s="8">
        <v>50</v>
      </c>
      <c r="P541" s="8">
        <v>57</v>
      </c>
      <c r="Q541" s="15" t="str">
        <f t="shared" si="80"/>
        <v>Weekday</v>
      </c>
      <c r="R541" s="15" t="str">
        <f t="shared" si="81"/>
        <v>Afternoon</v>
      </c>
      <c r="S541" s="15" t="str">
        <f t="shared" si="82"/>
        <v>Mild</v>
      </c>
      <c r="T541" s="15" t="str">
        <f t="shared" si="83"/>
        <v>Comfortable</v>
      </c>
      <c r="U541" s="15" t="str">
        <f t="shared" si="84"/>
        <v>Clear</v>
      </c>
      <c r="V541" s="15" t="str">
        <f t="shared" si="85"/>
        <v>Off Peak</v>
      </c>
      <c r="W541" s="15" t="str">
        <f t="shared" si="86"/>
        <v>Jan</v>
      </c>
      <c r="X541" s="15" t="str">
        <f t="shared" si="87"/>
        <v>2011-Jan</v>
      </c>
      <c r="Y541" s="15" t="str">
        <f t="shared" si="88"/>
        <v>Low Demand</v>
      </c>
      <c r="Z541" t="str">
        <f t="shared" si="89"/>
        <v>Monday</v>
      </c>
    </row>
    <row r="542" spans="1:26" x14ac:dyDescent="0.35">
      <c r="A542" s="6">
        <v>541</v>
      </c>
      <c r="B542" s="7">
        <v>40567</v>
      </c>
      <c r="C542" s="6">
        <v>1</v>
      </c>
      <c r="D542" s="6">
        <v>0</v>
      </c>
      <c r="E542" s="6">
        <v>1</v>
      </c>
      <c r="F542" s="6">
        <v>16</v>
      </c>
      <c r="G542" s="6" t="b">
        <v>0</v>
      </c>
      <c r="H542" s="6">
        <v>1</v>
      </c>
      <c r="I542" s="6">
        <v>1</v>
      </c>
      <c r="J542" s="12">
        <v>0.16</v>
      </c>
      <c r="K542" s="6">
        <v>0.1515</v>
      </c>
      <c r="L542" s="6">
        <v>0.47</v>
      </c>
      <c r="M542" s="6">
        <v>0.25369999999999998</v>
      </c>
      <c r="N542" s="6">
        <v>4</v>
      </c>
      <c r="O542" s="6">
        <v>66</v>
      </c>
      <c r="P542" s="6">
        <v>70</v>
      </c>
      <c r="Q542" s="15" t="str">
        <f t="shared" si="80"/>
        <v>Weekday</v>
      </c>
      <c r="R542" s="15" t="str">
        <f t="shared" si="81"/>
        <v>Afternoon</v>
      </c>
      <c r="S542" s="15" t="str">
        <f t="shared" si="82"/>
        <v>Mild</v>
      </c>
      <c r="T542" s="15" t="str">
        <f t="shared" si="83"/>
        <v>Comfortable</v>
      </c>
      <c r="U542" s="15" t="str">
        <f t="shared" si="84"/>
        <v>Clear</v>
      </c>
      <c r="V542" s="15" t="str">
        <f t="shared" si="85"/>
        <v>Off Peak</v>
      </c>
      <c r="W542" s="15" t="str">
        <f t="shared" si="86"/>
        <v>Jan</v>
      </c>
      <c r="X542" s="15" t="str">
        <f t="shared" si="87"/>
        <v>2011-Jan</v>
      </c>
      <c r="Y542" s="15" t="str">
        <f t="shared" si="88"/>
        <v>High Demand</v>
      </c>
      <c r="Z542" t="str">
        <f t="shared" si="89"/>
        <v>Monday</v>
      </c>
    </row>
    <row r="543" spans="1:26" x14ac:dyDescent="0.35">
      <c r="A543" s="8">
        <v>542</v>
      </c>
      <c r="B543" s="9">
        <v>40567</v>
      </c>
      <c r="C543" s="8">
        <v>1</v>
      </c>
      <c r="D543" s="8">
        <v>0</v>
      </c>
      <c r="E543" s="8">
        <v>1</v>
      </c>
      <c r="F543" s="8">
        <v>17</v>
      </c>
      <c r="G543" s="8" t="b">
        <v>0</v>
      </c>
      <c r="H543" s="8">
        <v>1</v>
      </c>
      <c r="I543" s="8">
        <v>1</v>
      </c>
      <c r="J543" s="13">
        <v>0.14000000000000001</v>
      </c>
      <c r="K543" s="8">
        <v>0.1212</v>
      </c>
      <c r="L543" s="8">
        <v>0.5</v>
      </c>
      <c r="M543" s="8">
        <v>0.25369999999999998</v>
      </c>
      <c r="N543" s="8">
        <v>6</v>
      </c>
      <c r="O543" s="8">
        <v>178</v>
      </c>
      <c r="P543" s="8">
        <v>184</v>
      </c>
      <c r="Q543" s="15" t="str">
        <f t="shared" si="80"/>
        <v>Weekday</v>
      </c>
      <c r="R543" s="15" t="str">
        <f t="shared" si="81"/>
        <v>Night</v>
      </c>
      <c r="S543" s="15" t="str">
        <f t="shared" si="82"/>
        <v>Mild</v>
      </c>
      <c r="T543" s="15" t="str">
        <f t="shared" si="83"/>
        <v>Comfortable</v>
      </c>
      <c r="U543" s="15" t="str">
        <f t="shared" si="84"/>
        <v>Clear</v>
      </c>
      <c r="V543" s="15" t="str">
        <f t="shared" si="85"/>
        <v>PM Peak</v>
      </c>
      <c r="W543" s="15" t="str">
        <f t="shared" si="86"/>
        <v>Jan</v>
      </c>
      <c r="X543" s="15" t="str">
        <f t="shared" si="87"/>
        <v>2011-Jan</v>
      </c>
      <c r="Y543" s="15" t="str">
        <f t="shared" si="88"/>
        <v>High Demand</v>
      </c>
      <c r="Z543" t="str">
        <f t="shared" si="89"/>
        <v>Monday</v>
      </c>
    </row>
    <row r="544" spans="1:26" x14ac:dyDescent="0.35">
      <c r="A544" s="6">
        <v>543</v>
      </c>
      <c r="B544" s="7">
        <v>40567</v>
      </c>
      <c r="C544" s="6">
        <v>1</v>
      </c>
      <c r="D544" s="6">
        <v>0</v>
      </c>
      <c r="E544" s="6">
        <v>1</v>
      </c>
      <c r="F544" s="6">
        <v>18</v>
      </c>
      <c r="G544" s="6" t="b">
        <v>0</v>
      </c>
      <c r="H544" s="6">
        <v>1</v>
      </c>
      <c r="I544" s="6">
        <v>1</v>
      </c>
      <c r="J544" s="12">
        <v>0.14000000000000001</v>
      </c>
      <c r="K544" s="6">
        <v>0.13639999999999999</v>
      </c>
      <c r="L544" s="6">
        <v>0.59</v>
      </c>
      <c r="M544" s="6">
        <v>0.19400000000000001</v>
      </c>
      <c r="N544" s="6">
        <v>8</v>
      </c>
      <c r="O544" s="6">
        <v>145</v>
      </c>
      <c r="P544" s="6">
        <v>153</v>
      </c>
      <c r="Q544" s="15" t="str">
        <f t="shared" si="80"/>
        <v>Weekday</v>
      </c>
      <c r="R544" s="15" t="str">
        <f t="shared" si="81"/>
        <v>Night</v>
      </c>
      <c r="S544" s="15" t="str">
        <f t="shared" si="82"/>
        <v>Mild</v>
      </c>
      <c r="T544" s="15" t="str">
        <f t="shared" si="83"/>
        <v>Comfortable</v>
      </c>
      <c r="U544" s="15" t="str">
        <f t="shared" si="84"/>
        <v>Clear</v>
      </c>
      <c r="V544" s="15" t="str">
        <f t="shared" si="85"/>
        <v>PM Peak</v>
      </c>
      <c r="W544" s="15" t="str">
        <f t="shared" si="86"/>
        <v>Jan</v>
      </c>
      <c r="X544" s="15" t="str">
        <f t="shared" si="87"/>
        <v>2011-Jan</v>
      </c>
      <c r="Y544" s="15" t="str">
        <f t="shared" si="88"/>
        <v>High Demand</v>
      </c>
      <c r="Z544" t="str">
        <f t="shared" si="89"/>
        <v>Monday</v>
      </c>
    </row>
    <row r="545" spans="1:26" x14ac:dyDescent="0.35">
      <c r="A545" s="8">
        <v>544</v>
      </c>
      <c r="B545" s="9">
        <v>40567</v>
      </c>
      <c r="C545" s="8">
        <v>1</v>
      </c>
      <c r="D545" s="8">
        <v>0</v>
      </c>
      <c r="E545" s="8">
        <v>1</v>
      </c>
      <c r="F545" s="8">
        <v>19</v>
      </c>
      <c r="G545" s="8" t="b">
        <v>0</v>
      </c>
      <c r="H545" s="8">
        <v>1</v>
      </c>
      <c r="I545" s="8">
        <v>1</v>
      </c>
      <c r="J545" s="13">
        <v>0.14000000000000001</v>
      </c>
      <c r="K545" s="8">
        <v>0.1515</v>
      </c>
      <c r="L545" s="8">
        <v>0.54</v>
      </c>
      <c r="M545" s="8">
        <v>0.16420000000000001</v>
      </c>
      <c r="N545" s="8">
        <v>5</v>
      </c>
      <c r="O545" s="8">
        <v>101</v>
      </c>
      <c r="P545" s="8">
        <v>106</v>
      </c>
      <c r="Q545" s="15" t="str">
        <f t="shared" si="80"/>
        <v>Weekday</v>
      </c>
      <c r="R545" s="15" t="str">
        <f t="shared" si="81"/>
        <v>Night</v>
      </c>
      <c r="S545" s="15" t="str">
        <f t="shared" si="82"/>
        <v>Mild</v>
      </c>
      <c r="T545" s="15" t="str">
        <f t="shared" si="83"/>
        <v>Comfortable</v>
      </c>
      <c r="U545" s="15" t="str">
        <f t="shared" si="84"/>
        <v>Clear</v>
      </c>
      <c r="V545" s="15" t="str">
        <f t="shared" si="85"/>
        <v>PM Peak</v>
      </c>
      <c r="W545" s="15" t="str">
        <f t="shared" si="86"/>
        <v>Jan</v>
      </c>
      <c r="X545" s="15" t="str">
        <f t="shared" si="87"/>
        <v>2011-Jan</v>
      </c>
      <c r="Y545" s="15" t="str">
        <f t="shared" si="88"/>
        <v>High Demand</v>
      </c>
      <c r="Z545" t="str">
        <f t="shared" si="89"/>
        <v>Monday</v>
      </c>
    </row>
    <row r="546" spans="1:26" x14ac:dyDescent="0.35">
      <c r="A546" s="6">
        <v>545</v>
      </c>
      <c r="B546" s="7">
        <v>40567</v>
      </c>
      <c r="C546" s="6">
        <v>1</v>
      </c>
      <c r="D546" s="6">
        <v>0</v>
      </c>
      <c r="E546" s="6">
        <v>1</v>
      </c>
      <c r="F546" s="6">
        <v>20</v>
      </c>
      <c r="G546" s="6" t="b">
        <v>0</v>
      </c>
      <c r="H546" s="6">
        <v>1</v>
      </c>
      <c r="I546" s="6">
        <v>1</v>
      </c>
      <c r="J546" s="12">
        <v>0.14000000000000001</v>
      </c>
      <c r="K546" s="6">
        <v>0.13639999999999999</v>
      </c>
      <c r="L546" s="6">
        <v>0.59</v>
      </c>
      <c r="M546" s="6">
        <v>0.19400000000000001</v>
      </c>
      <c r="N546" s="6">
        <v>1</v>
      </c>
      <c r="O546" s="6">
        <v>80</v>
      </c>
      <c r="P546" s="6">
        <v>81</v>
      </c>
      <c r="Q546" s="15" t="str">
        <f t="shared" si="80"/>
        <v>Weekday</v>
      </c>
      <c r="R546" s="15" t="str">
        <f t="shared" si="81"/>
        <v>Night</v>
      </c>
      <c r="S546" s="15" t="str">
        <f t="shared" si="82"/>
        <v>Mild</v>
      </c>
      <c r="T546" s="15" t="str">
        <f t="shared" si="83"/>
        <v>Comfortable</v>
      </c>
      <c r="U546" s="15" t="str">
        <f t="shared" si="84"/>
        <v>Clear</v>
      </c>
      <c r="V546" s="15" t="str">
        <f t="shared" si="85"/>
        <v>Off Peak</v>
      </c>
      <c r="W546" s="15" t="str">
        <f t="shared" si="86"/>
        <v>Jan</v>
      </c>
      <c r="X546" s="15" t="str">
        <f t="shared" si="87"/>
        <v>2011-Jan</v>
      </c>
      <c r="Y546" s="15" t="str">
        <f t="shared" si="88"/>
        <v>High Demand</v>
      </c>
      <c r="Z546" t="str">
        <f t="shared" si="89"/>
        <v>Monday</v>
      </c>
    </row>
    <row r="547" spans="1:26" x14ac:dyDescent="0.35">
      <c r="A547" s="8">
        <v>546</v>
      </c>
      <c r="B547" s="9">
        <v>40567</v>
      </c>
      <c r="C547" s="8">
        <v>1</v>
      </c>
      <c r="D547" s="8">
        <v>0</v>
      </c>
      <c r="E547" s="8">
        <v>1</v>
      </c>
      <c r="F547" s="8">
        <v>21</v>
      </c>
      <c r="G547" s="8" t="b">
        <v>0</v>
      </c>
      <c r="H547" s="8">
        <v>1</v>
      </c>
      <c r="I547" s="8">
        <v>1</v>
      </c>
      <c r="J547" s="13">
        <v>0.14000000000000001</v>
      </c>
      <c r="K547" s="8">
        <v>0.1515</v>
      </c>
      <c r="L547" s="8">
        <v>0.63</v>
      </c>
      <c r="M547" s="8">
        <v>0.16420000000000001</v>
      </c>
      <c r="N547" s="8">
        <v>6</v>
      </c>
      <c r="O547" s="8">
        <v>53</v>
      </c>
      <c r="P547" s="8">
        <v>59</v>
      </c>
      <c r="Q547" s="15" t="str">
        <f t="shared" si="80"/>
        <v>Weekday</v>
      </c>
      <c r="R547" s="15" t="str">
        <f t="shared" si="81"/>
        <v>Night</v>
      </c>
      <c r="S547" s="15" t="str">
        <f t="shared" si="82"/>
        <v>Mild</v>
      </c>
      <c r="T547" s="15" t="str">
        <f t="shared" si="83"/>
        <v>Comfortable</v>
      </c>
      <c r="U547" s="15" t="str">
        <f t="shared" si="84"/>
        <v>Clear</v>
      </c>
      <c r="V547" s="15" t="str">
        <f t="shared" si="85"/>
        <v>Off Peak</v>
      </c>
      <c r="W547" s="15" t="str">
        <f t="shared" si="86"/>
        <v>Jan</v>
      </c>
      <c r="X547" s="15" t="str">
        <f t="shared" si="87"/>
        <v>2011-Jan</v>
      </c>
      <c r="Y547" s="15" t="str">
        <f t="shared" si="88"/>
        <v>High Demand</v>
      </c>
      <c r="Z547" t="str">
        <f t="shared" si="89"/>
        <v>Monday</v>
      </c>
    </row>
    <row r="548" spans="1:26" x14ac:dyDescent="0.35">
      <c r="A548" s="6">
        <v>547</v>
      </c>
      <c r="B548" s="7">
        <v>40567</v>
      </c>
      <c r="C548" s="6">
        <v>1</v>
      </c>
      <c r="D548" s="6">
        <v>0</v>
      </c>
      <c r="E548" s="6">
        <v>1</v>
      </c>
      <c r="F548" s="6">
        <v>22</v>
      </c>
      <c r="G548" s="6" t="b">
        <v>0</v>
      </c>
      <c r="H548" s="6">
        <v>1</v>
      </c>
      <c r="I548" s="6">
        <v>2</v>
      </c>
      <c r="J548" s="12">
        <v>0.14000000000000001</v>
      </c>
      <c r="K548" s="6">
        <v>0.13639999999999999</v>
      </c>
      <c r="L548" s="6">
        <v>0.63</v>
      </c>
      <c r="M548" s="6">
        <v>0.22389999999999999</v>
      </c>
      <c r="N548" s="6">
        <v>3</v>
      </c>
      <c r="O548" s="6">
        <v>32</v>
      </c>
      <c r="P548" s="6">
        <v>35</v>
      </c>
      <c r="Q548" s="15" t="str">
        <f t="shared" si="80"/>
        <v>Weekday</v>
      </c>
      <c r="R548" s="15" t="str">
        <f t="shared" si="81"/>
        <v>Night</v>
      </c>
      <c r="S548" s="15" t="str">
        <f t="shared" si="82"/>
        <v>Mild</v>
      </c>
      <c r="T548" s="15" t="str">
        <f t="shared" si="83"/>
        <v>Comfortable</v>
      </c>
      <c r="U548" s="15" t="str">
        <f t="shared" si="84"/>
        <v>Mist/Cloudy</v>
      </c>
      <c r="V548" s="15" t="str">
        <f t="shared" si="85"/>
        <v>Off Peak</v>
      </c>
      <c r="W548" s="15" t="str">
        <f t="shared" si="86"/>
        <v>Jan</v>
      </c>
      <c r="X548" s="15" t="str">
        <f t="shared" si="87"/>
        <v>2011-Jan</v>
      </c>
      <c r="Y548" s="15" t="str">
        <f t="shared" si="88"/>
        <v>Low Demand</v>
      </c>
      <c r="Z548" t="str">
        <f t="shared" si="89"/>
        <v>Monday</v>
      </c>
    </row>
    <row r="549" spans="1:26" x14ac:dyDescent="0.35">
      <c r="A549" s="8">
        <v>548</v>
      </c>
      <c r="B549" s="9">
        <v>40567</v>
      </c>
      <c r="C549" s="8">
        <v>1</v>
      </c>
      <c r="D549" s="8">
        <v>0</v>
      </c>
      <c r="E549" s="8">
        <v>1</v>
      </c>
      <c r="F549" s="8">
        <v>23</v>
      </c>
      <c r="G549" s="8" t="b">
        <v>0</v>
      </c>
      <c r="H549" s="8">
        <v>1</v>
      </c>
      <c r="I549" s="8">
        <v>2</v>
      </c>
      <c r="J549" s="13">
        <v>0.16</v>
      </c>
      <c r="K549" s="8">
        <v>0.1515</v>
      </c>
      <c r="L549" s="8">
        <v>0.64</v>
      </c>
      <c r="M549" s="8">
        <v>0.25369999999999998</v>
      </c>
      <c r="N549" s="8">
        <v>3</v>
      </c>
      <c r="O549" s="8">
        <v>21</v>
      </c>
      <c r="P549" s="8">
        <v>24</v>
      </c>
      <c r="Q549" s="15" t="str">
        <f t="shared" si="80"/>
        <v>Weekday</v>
      </c>
      <c r="R549" s="15" t="str">
        <f t="shared" si="81"/>
        <v>Night</v>
      </c>
      <c r="S549" s="15" t="str">
        <f t="shared" si="82"/>
        <v>Mild</v>
      </c>
      <c r="T549" s="15" t="str">
        <f t="shared" si="83"/>
        <v>Comfortable</v>
      </c>
      <c r="U549" s="15" t="str">
        <f t="shared" si="84"/>
        <v>Mist/Cloudy</v>
      </c>
      <c r="V549" s="15" t="str">
        <f t="shared" si="85"/>
        <v>Off Peak</v>
      </c>
      <c r="W549" s="15" t="str">
        <f t="shared" si="86"/>
        <v>Jan</v>
      </c>
      <c r="X549" s="15" t="str">
        <f t="shared" si="87"/>
        <v>2011-Jan</v>
      </c>
      <c r="Y549" s="15" t="str">
        <f t="shared" si="88"/>
        <v>Low Demand</v>
      </c>
      <c r="Z549" t="str">
        <f t="shared" si="89"/>
        <v>Monday</v>
      </c>
    </row>
    <row r="550" spans="1:26" x14ac:dyDescent="0.35">
      <c r="A550" s="6">
        <v>549</v>
      </c>
      <c r="B550" s="7">
        <v>40568</v>
      </c>
      <c r="C550" s="6">
        <v>1</v>
      </c>
      <c r="D550" s="6">
        <v>0</v>
      </c>
      <c r="E550" s="6">
        <v>1</v>
      </c>
      <c r="F550" s="6">
        <v>0</v>
      </c>
      <c r="G550" s="6" t="b">
        <v>0</v>
      </c>
      <c r="H550" s="6">
        <v>2</v>
      </c>
      <c r="I550" s="6">
        <v>2</v>
      </c>
      <c r="J550" s="12">
        <v>0.16</v>
      </c>
      <c r="K550" s="6">
        <v>0.13639999999999999</v>
      </c>
      <c r="L550" s="6">
        <v>0.69</v>
      </c>
      <c r="M550" s="6">
        <v>0.28360000000000002</v>
      </c>
      <c r="N550" s="6">
        <v>3</v>
      </c>
      <c r="O550" s="6">
        <v>6</v>
      </c>
      <c r="P550" s="6">
        <v>9</v>
      </c>
      <c r="Q550" s="15" t="str">
        <f t="shared" si="80"/>
        <v>Weekday</v>
      </c>
      <c r="R550" s="15" t="str">
        <f t="shared" si="81"/>
        <v>Late Night</v>
      </c>
      <c r="S550" s="15" t="str">
        <f t="shared" si="82"/>
        <v>Mild</v>
      </c>
      <c r="T550" s="15" t="str">
        <f t="shared" si="83"/>
        <v>Comfortable</v>
      </c>
      <c r="U550" s="15" t="str">
        <f t="shared" si="84"/>
        <v>Mist/Cloudy</v>
      </c>
      <c r="V550" s="15" t="str">
        <f t="shared" si="85"/>
        <v>Off Peak</v>
      </c>
      <c r="W550" s="15" t="str">
        <f t="shared" si="86"/>
        <v>Jan</v>
      </c>
      <c r="X550" s="15" t="str">
        <f t="shared" si="87"/>
        <v>2011-Jan</v>
      </c>
      <c r="Y550" s="15" t="str">
        <f t="shared" si="88"/>
        <v>Low Demand</v>
      </c>
      <c r="Z550" t="str">
        <f t="shared" si="89"/>
        <v>Tuesday</v>
      </c>
    </row>
    <row r="551" spans="1:26" x14ac:dyDescent="0.35">
      <c r="A551" s="8">
        <v>550</v>
      </c>
      <c r="B551" s="9">
        <v>40568</v>
      </c>
      <c r="C551" s="8">
        <v>1</v>
      </c>
      <c r="D551" s="8">
        <v>0</v>
      </c>
      <c r="E551" s="8">
        <v>1</v>
      </c>
      <c r="F551" s="8">
        <v>1</v>
      </c>
      <c r="G551" s="8" t="b">
        <v>0</v>
      </c>
      <c r="H551" s="8">
        <v>2</v>
      </c>
      <c r="I551" s="8">
        <v>2</v>
      </c>
      <c r="J551" s="13">
        <v>0.16</v>
      </c>
      <c r="K551" s="8">
        <v>0.16669999999999999</v>
      </c>
      <c r="L551" s="8">
        <v>0.69</v>
      </c>
      <c r="M551" s="8">
        <v>0.16420000000000001</v>
      </c>
      <c r="N551" s="8">
        <v>0</v>
      </c>
      <c r="O551" s="8">
        <v>5</v>
      </c>
      <c r="P551" s="8">
        <v>5</v>
      </c>
      <c r="Q551" s="15" t="str">
        <f t="shared" si="80"/>
        <v>Weekday</v>
      </c>
      <c r="R551" s="15" t="str">
        <f t="shared" si="81"/>
        <v>Late Night</v>
      </c>
      <c r="S551" s="15" t="str">
        <f t="shared" si="82"/>
        <v>Mild</v>
      </c>
      <c r="T551" s="15" t="str">
        <f t="shared" si="83"/>
        <v>Comfortable</v>
      </c>
      <c r="U551" s="15" t="str">
        <f t="shared" si="84"/>
        <v>Mist/Cloudy</v>
      </c>
      <c r="V551" s="15" t="str">
        <f t="shared" si="85"/>
        <v>Off Peak</v>
      </c>
      <c r="W551" s="15" t="str">
        <f t="shared" si="86"/>
        <v>Jan</v>
      </c>
      <c r="X551" s="15" t="str">
        <f t="shared" si="87"/>
        <v>2011-Jan</v>
      </c>
      <c r="Y551" s="15" t="str">
        <f t="shared" si="88"/>
        <v>Low Demand</v>
      </c>
      <c r="Z551" t="str">
        <f t="shared" si="89"/>
        <v>Tuesday</v>
      </c>
    </row>
    <row r="552" spans="1:26" x14ac:dyDescent="0.35">
      <c r="A552" s="6">
        <v>551</v>
      </c>
      <c r="B552" s="7">
        <v>40568</v>
      </c>
      <c r="C552" s="6">
        <v>1</v>
      </c>
      <c r="D552" s="6">
        <v>0</v>
      </c>
      <c r="E552" s="6">
        <v>1</v>
      </c>
      <c r="F552" s="6">
        <v>2</v>
      </c>
      <c r="G552" s="6" t="b">
        <v>0</v>
      </c>
      <c r="H552" s="6">
        <v>2</v>
      </c>
      <c r="I552" s="6">
        <v>1</v>
      </c>
      <c r="J552" s="12">
        <v>0.16</v>
      </c>
      <c r="K552" s="6">
        <v>0.1515</v>
      </c>
      <c r="L552" s="6">
        <v>0.69</v>
      </c>
      <c r="M552" s="6">
        <v>0.22389999999999999</v>
      </c>
      <c r="N552" s="6">
        <v>0</v>
      </c>
      <c r="O552" s="6">
        <v>2</v>
      </c>
      <c r="P552" s="6">
        <v>2</v>
      </c>
      <c r="Q552" s="15" t="str">
        <f t="shared" si="80"/>
        <v>Weekday</v>
      </c>
      <c r="R552" s="15" t="str">
        <f t="shared" si="81"/>
        <v>Late Night</v>
      </c>
      <c r="S552" s="15" t="str">
        <f t="shared" si="82"/>
        <v>Mild</v>
      </c>
      <c r="T552" s="15" t="str">
        <f t="shared" si="83"/>
        <v>Comfortable</v>
      </c>
      <c r="U552" s="15" t="str">
        <f t="shared" si="84"/>
        <v>Clear</v>
      </c>
      <c r="V552" s="15" t="str">
        <f t="shared" si="85"/>
        <v>Off Peak</v>
      </c>
      <c r="W552" s="15" t="str">
        <f t="shared" si="86"/>
        <v>Jan</v>
      </c>
      <c r="X552" s="15" t="str">
        <f t="shared" si="87"/>
        <v>2011-Jan</v>
      </c>
      <c r="Y552" s="15" t="str">
        <f t="shared" si="88"/>
        <v>Low Demand</v>
      </c>
      <c r="Z552" t="str">
        <f t="shared" si="89"/>
        <v>Tuesday</v>
      </c>
    </row>
    <row r="553" spans="1:26" x14ac:dyDescent="0.35">
      <c r="A553" s="8">
        <v>552</v>
      </c>
      <c r="B553" s="9">
        <v>40568</v>
      </c>
      <c r="C553" s="8">
        <v>1</v>
      </c>
      <c r="D553" s="8">
        <v>0</v>
      </c>
      <c r="E553" s="8">
        <v>1</v>
      </c>
      <c r="F553" s="8">
        <v>4</v>
      </c>
      <c r="G553" s="8" t="b">
        <v>0</v>
      </c>
      <c r="H553" s="8">
        <v>2</v>
      </c>
      <c r="I553" s="8">
        <v>1</v>
      </c>
      <c r="J553" s="13">
        <v>0.14000000000000001</v>
      </c>
      <c r="K553" s="8">
        <v>0.16669999999999999</v>
      </c>
      <c r="L553" s="8">
        <v>0.74</v>
      </c>
      <c r="M553" s="8">
        <v>0.1045</v>
      </c>
      <c r="N553" s="8">
        <v>0</v>
      </c>
      <c r="O553" s="8">
        <v>1</v>
      </c>
      <c r="P553" s="8">
        <v>1</v>
      </c>
      <c r="Q553" s="15" t="str">
        <f t="shared" si="80"/>
        <v>Weekday</v>
      </c>
      <c r="R553" s="15" t="str">
        <f t="shared" si="81"/>
        <v>Late Night</v>
      </c>
      <c r="S553" s="15" t="str">
        <f t="shared" si="82"/>
        <v>Mild</v>
      </c>
      <c r="T553" s="15" t="str">
        <f t="shared" si="83"/>
        <v>Comfortable</v>
      </c>
      <c r="U553" s="15" t="str">
        <f t="shared" si="84"/>
        <v>Clear</v>
      </c>
      <c r="V553" s="15" t="str">
        <f t="shared" si="85"/>
        <v>Off Peak</v>
      </c>
      <c r="W553" s="15" t="str">
        <f t="shared" si="86"/>
        <v>Jan</v>
      </c>
      <c r="X553" s="15" t="str">
        <f t="shared" si="87"/>
        <v>2011-Jan</v>
      </c>
      <c r="Y553" s="15" t="str">
        <f t="shared" si="88"/>
        <v>Low Demand</v>
      </c>
      <c r="Z553" t="str">
        <f t="shared" si="89"/>
        <v>Tuesday</v>
      </c>
    </row>
    <row r="554" spans="1:26" x14ac:dyDescent="0.35">
      <c r="A554" s="6">
        <v>553</v>
      </c>
      <c r="B554" s="7">
        <v>40568</v>
      </c>
      <c r="C554" s="6">
        <v>1</v>
      </c>
      <c r="D554" s="6">
        <v>0</v>
      </c>
      <c r="E554" s="6">
        <v>1</v>
      </c>
      <c r="F554" s="6">
        <v>5</v>
      </c>
      <c r="G554" s="6" t="b">
        <v>0</v>
      </c>
      <c r="H554" s="6">
        <v>2</v>
      </c>
      <c r="I554" s="6">
        <v>1</v>
      </c>
      <c r="J554" s="12">
        <v>0.14000000000000001</v>
      </c>
      <c r="K554" s="6">
        <v>0.13639999999999999</v>
      </c>
      <c r="L554" s="6">
        <v>0.74</v>
      </c>
      <c r="M554" s="6">
        <v>0.22389999999999999</v>
      </c>
      <c r="N554" s="6">
        <v>0</v>
      </c>
      <c r="O554" s="6">
        <v>9</v>
      </c>
      <c r="P554" s="6">
        <v>9</v>
      </c>
      <c r="Q554" s="15" t="str">
        <f t="shared" si="80"/>
        <v>Weekday</v>
      </c>
      <c r="R554" s="15" t="str">
        <f t="shared" si="81"/>
        <v>Late Night</v>
      </c>
      <c r="S554" s="15" t="str">
        <f t="shared" si="82"/>
        <v>Mild</v>
      </c>
      <c r="T554" s="15" t="str">
        <f t="shared" si="83"/>
        <v>Comfortable</v>
      </c>
      <c r="U554" s="15" t="str">
        <f t="shared" si="84"/>
        <v>Clear</v>
      </c>
      <c r="V554" s="15" t="str">
        <f t="shared" si="85"/>
        <v>Off Peak</v>
      </c>
      <c r="W554" s="15" t="str">
        <f t="shared" si="86"/>
        <v>Jan</v>
      </c>
      <c r="X554" s="15" t="str">
        <f t="shared" si="87"/>
        <v>2011-Jan</v>
      </c>
      <c r="Y554" s="15" t="str">
        <f t="shared" si="88"/>
        <v>Low Demand</v>
      </c>
      <c r="Z554" t="str">
        <f t="shared" si="89"/>
        <v>Tuesday</v>
      </c>
    </row>
    <row r="555" spans="1:26" x14ac:dyDescent="0.35">
      <c r="A555" s="8">
        <v>554</v>
      </c>
      <c r="B555" s="9">
        <v>40568</v>
      </c>
      <c r="C555" s="8">
        <v>1</v>
      </c>
      <c r="D555" s="8">
        <v>0</v>
      </c>
      <c r="E555" s="8">
        <v>1</v>
      </c>
      <c r="F555" s="8">
        <v>6</v>
      </c>
      <c r="G555" s="8" t="b">
        <v>0</v>
      </c>
      <c r="H555" s="8">
        <v>2</v>
      </c>
      <c r="I555" s="8">
        <v>1</v>
      </c>
      <c r="J555" s="13">
        <v>0.16</v>
      </c>
      <c r="K555" s="8">
        <v>0.18179999999999999</v>
      </c>
      <c r="L555" s="8">
        <v>0.74</v>
      </c>
      <c r="M555" s="8">
        <v>0.1045</v>
      </c>
      <c r="N555" s="8">
        <v>1</v>
      </c>
      <c r="O555" s="8">
        <v>35</v>
      </c>
      <c r="P555" s="8">
        <v>36</v>
      </c>
      <c r="Q555" s="15" t="str">
        <f t="shared" si="80"/>
        <v>Weekday</v>
      </c>
      <c r="R555" s="15" t="str">
        <f t="shared" si="81"/>
        <v>Morning</v>
      </c>
      <c r="S555" s="15" t="str">
        <f t="shared" si="82"/>
        <v>Mild</v>
      </c>
      <c r="T555" s="15" t="str">
        <f t="shared" si="83"/>
        <v>Comfortable</v>
      </c>
      <c r="U555" s="15" t="str">
        <f t="shared" si="84"/>
        <v>Clear</v>
      </c>
      <c r="V555" s="15" t="str">
        <f t="shared" si="85"/>
        <v>Off Peak</v>
      </c>
      <c r="W555" s="15" t="str">
        <f t="shared" si="86"/>
        <v>Jan</v>
      </c>
      <c r="X555" s="15" t="str">
        <f t="shared" si="87"/>
        <v>2011-Jan</v>
      </c>
      <c r="Y555" s="15" t="str">
        <f t="shared" si="88"/>
        <v>Low Demand</v>
      </c>
      <c r="Z555" t="str">
        <f t="shared" si="89"/>
        <v>Tuesday</v>
      </c>
    </row>
    <row r="556" spans="1:26" x14ac:dyDescent="0.35">
      <c r="A556" s="6">
        <v>555</v>
      </c>
      <c r="B556" s="7">
        <v>40568</v>
      </c>
      <c r="C556" s="6">
        <v>1</v>
      </c>
      <c r="D556" s="6">
        <v>0</v>
      </c>
      <c r="E556" s="6">
        <v>1</v>
      </c>
      <c r="F556" s="6">
        <v>7</v>
      </c>
      <c r="G556" s="6" t="b">
        <v>0</v>
      </c>
      <c r="H556" s="6">
        <v>2</v>
      </c>
      <c r="I556" s="6">
        <v>1</v>
      </c>
      <c r="J556" s="12">
        <v>0.16</v>
      </c>
      <c r="K556" s="6">
        <v>0.1515</v>
      </c>
      <c r="L556" s="6">
        <v>0.74</v>
      </c>
      <c r="M556" s="6">
        <v>0.22389999999999999</v>
      </c>
      <c r="N556" s="6">
        <v>5</v>
      </c>
      <c r="O556" s="6">
        <v>103</v>
      </c>
      <c r="P556" s="6">
        <v>108</v>
      </c>
      <c r="Q556" s="15" t="str">
        <f t="shared" si="80"/>
        <v>Weekday</v>
      </c>
      <c r="R556" s="15" t="str">
        <f t="shared" si="81"/>
        <v>Morning</v>
      </c>
      <c r="S556" s="15" t="str">
        <f t="shared" si="82"/>
        <v>Mild</v>
      </c>
      <c r="T556" s="15" t="str">
        <f t="shared" si="83"/>
        <v>Comfortable</v>
      </c>
      <c r="U556" s="15" t="str">
        <f t="shared" si="84"/>
        <v>Clear</v>
      </c>
      <c r="V556" s="15" t="str">
        <f t="shared" si="85"/>
        <v>AM Peak</v>
      </c>
      <c r="W556" s="15" t="str">
        <f t="shared" si="86"/>
        <v>Jan</v>
      </c>
      <c r="X556" s="15" t="str">
        <f t="shared" si="87"/>
        <v>2011-Jan</v>
      </c>
      <c r="Y556" s="15" t="str">
        <f t="shared" si="88"/>
        <v>High Demand</v>
      </c>
      <c r="Z556" t="str">
        <f t="shared" si="89"/>
        <v>Tuesday</v>
      </c>
    </row>
    <row r="557" spans="1:26" x14ac:dyDescent="0.35">
      <c r="A557" s="8">
        <v>556</v>
      </c>
      <c r="B557" s="9">
        <v>40568</v>
      </c>
      <c r="C557" s="8">
        <v>1</v>
      </c>
      <c r="D557" s="8">
        <v>0</v>
      </c>
      <c r="E557" s="8">
        <v>1</v>
      </c>
      <c r="F557" s="8">
        <v>8</v>
      </c>
      <c r="G557" s="8" t="b">
        <v>0</v>
      </c>
      <c r="H557" s="8">
        <v>2</v>
      </c>
      <c r="I557" s="8">
        <v>2</v>
      </c>
      <c r="J557" s="13">
        <v>0.16</v>
      </c>
      <c r="K557" s="8">
        <v>0.18179999999999999</v>
      </c>
      <c r="L557" s="8">
        <v>0.74</v>
      </c>
      <c r="M557" s="8">
        <v>0.1343</v>
      </c>
      <c r="N557" s="8">
        <v>5</v>
      </c>
      <c r="O557" s="8">
        <v>233</v>
      </c>
      <c r="P557" s="8">
        <v>238</v>
      </c>
      <c r="Q557" s="15" t="str">
        <f t="shared" si="80"/>
        <v>Weekday</v>
      </c>
      <c r="R557" s="15" t="str">
        <f t="shared" si="81"/>
        <v>Morning</v>
      </c>
      <c r="S557" s="15" t="str">
        <f t="shared" si="82"/>
        <v>Mild</v>
      </c>
      <c r="T557" s="15" t="str">
        <f t="shared" si="83"/>
        <v>Comfortable</v>
      </c>
      <c r="U557" s="15" t="str">
        <f t="shared" si="84"/>
        <v>Mist/Cloudy</v>
      </c>
      <c r="V557" s="15" t="str">
        <f t="shared" si="85"/>
        <v>AM Peak</v>
      </c>
      <c r="W557" s="15" t="str">
        <f t="shared" si="86"/>
        <v>Jan</v>
      </c>
      <c r="X557" s="15" t="str">
        <f t="shared" si="87"/>
        <v>2011-Jan</v>
      </c>
      <c r="Y557" s="15" t="str">
        <f t="shared" si="88"/>
        <v>High Demand</v>
      </c>
      <c r="Z557" t="str">
        <f t="shared" si="89"/>
        <v>Tuesday</v>
      </c>
    </row>
    <row r="558" spans="1:26" x14ac:dyDescent="0.35">
      <c r="A558" s="6">
        <v>557</v>
      </c>
      <c r="B558" s="7">
        <v>40568</v>
      </c>
      <c r="C558" s="6">
        <v>1</v>
      </c>
      <c r="D558" s="6">
        <v>0</v>
      </c>
      <c r="E558" s="6">
        <v>1</v>
      </c>
      <c r="F558" s="6">
        <v>9</v>
      </c>
      <c r="G558" s="6" t="b">
        <v>0</v>
      </c>
      <c r="H558" s="6">
        <v>2</v>
      </c>
      <c r="I558" s="6">
        <v>2</v>
      </c>
      <c r="J558" s="12">
        <v>0.2</v>
      </c>
      <c r="K558" s="6">
        <v>0.2273</v>
      </c>
      <c r="L558" s="6">
        <v>0.64</v>
      </c>
      <c r="M558" s="6">
        <v>8.9599999999999999E-2</v>
      </c>
      <c r="N558" s="6">
        <v>10</v>
      </c>
      <c r="O558" s="6">
        <v>134</v>
      </c>
      <c r="P558" s="6">
        <v>144</v>
      </c>
      <c r="Q558" s="15" t="str">
        <f t="shared" si="80"/>
        <v>Weekday</v>
      </c>
      <c r="R558" s="15" t="str">
        <f t="shared" si="81"/>
        <v>Morning</v>
      </c>
      <c r="S558" s="15" t="str">
        <f t="shared" si="82"/>
        <v>Mild</v>
      </c>
      <c r="T558" s="15" t="str">
        <f t="shared" si="83"/>
        <v>Comfortable</v>
      </c>
      <c r="U558" s="15" t="str">
        <f t="shared" si="84"/>
        <v>Mist/Cloudy</v>
      </c>
      <c r="V558" s="15" t="str">
        <f t="shared" si="85"/>
        <v>AM Peak</v>
      </c>
      <c r="W558" s="15" t="str">
        <f t="shared" si="86"/>
        <v>Jan</v>
      </c>
      <c r="X558" s="15" t="str">
        <f t="shared" si="87"/>
        <v>2011-Jan</v>
      </c>
      <c r="Y558" s="15" t="str">
        <f t="shared" si="88"/>
        <v>High Demand</v>
      </c>
      <c r="Z558" t="str">
        <f t="shared" si="89"/>
        <v>Tuesday</v>
      </c>
    </row>
    <row r="559" spans="1:26" x14ac:dyDescent="0.35">
      <c r="A559" s="8">
        <v>558</v>
      </c>
      <c r="B559" s="9">
        <v>40568</v>
      </c>
      <c r="C559" s="8">
        <v>1</v>
      </c>
      <c r="D559" s="8">
        <v>0</v>
      </c>
      <c r="E559" s="8">
        <v>1</v>
      </c>
      <c r="F559" s="8">
        <v>10</v>
      </c>
      <c r="G559" s="8" t="b">
        <v>0</v>
      </c>
      <c r="H559" s="8">
        <v>2</v>
      </c>
      <c r="I559" s="8">
        <v>2</v>
      </c>
      <c r="J559" s="13">
        <v>0.22</v>
      </c>
      <c r="K559" s="8">
        <v>0.2424</v>
      </c>
      <c r="L559" s="8">
        <v>0.6</v>
      </c>
      <c r="M559" s="8">
        <v>0.1045</v>
      </c>
      <c r="N559" s="8">
        <v>6</v>
      </c>
      <c r="O559" s="8">
        <v>49</v>
      </c>
      <c r="P559" s="8">
        <v>55</v>
      </c>
      <c r="Q559" s="15" t="str">
        <f t="shared" si="80"/>
        <v>Weekday</v>
      </c>
      <c r="R559" s="15" t="str">
        <f t="shared" si="81"/>
        <v>Morning</v>
      </c>
      <c r="S559" s="15" t="str">
        <f t="shared" si="82"/>
        <v>Hot</v>
      </c>
      <c r="T559" s="15" t="str">
        <f t="shared" si="83"/>
        <v>Comfortable</v>
      </c>
      <c r="U559" s="15" t="str">
        <f t="shared" si="84"/>
        <v>Mist/Cloudy</v>
      </c>
      <c r="V559" s="15" t="str">
        <f t="shared" si="85"/>
        <v>Off Peak</v>
      </c>
      <c r="W559" s="15" t="str">
        <f t="shared" si="86"/>
        <v>Jan</v>
      </c>
      <c r="X559" s="15" t="str">
        <f t="shared" si="87"/>
        <v>2011-Jan</v>
      </c>
      <c r="Y559" s="15" t="str">
        <f t="shared" si="88"/>
        <v>Low Demand</v>
      </c>
      <c r="Z559" t="str">
        <f t="shared" si="89"/>
        <v>Tuesday</v>
      </c>
    </row>
    <row r="560" spans="1:26" x14ac:dyDescent="0.35">
      <c r="A560" s="6">
        <v>559</v>
      </c>
      <c r="B560" s="7">
        <v>40568</v>
      </c>
      <c r="C560" s="6">
        <v>1</v>
      </c>
      <c r="D560" s="6">
        <v>0</v>
      </c>
      <c r="E560" s="6">
        <v>1</v>
      </c>
      <c r="F560" s="6">
        <v>11</v>
      </c>
      <c r="G560" s="6" t="b">
        <v>0</v>
      </c>
      <c r="H560" s="6">
        <v>2</v>
      </c>
      <c r="I560" s="6">
        <v>2</v>
      </c>
      <c r="J560" s="12">
        <v>0.24</v>
      </c>
      <c r="K560" s="6">
        <v>0.2424</v>
      </c>
      <c r="L560" s="6">
        <v>0.6</v>
      </c>
      <c r="M560" s="6">
        <v>0.1343</v>
      </c>
      <c r="N560" s="6">
        <v>6</v>
      </c>
      <c r="O560" s="6">
        <v>55</v>
      </c>
      <c r="P560" s="6">
        <v>61</v>
      </c>
      <c r="Q560" s="15" t="str">
        <f t="shared" si="80"/>
        <v>Weekday</v>
      </c>
      <c r="R560" s="15" t="str">
        <f t="shared" si="81"/>
        <v>Morning</v>
      </c>
      <c r="S560" s="15" t="str">
        <f t="shared" si="82"/>
        <v>Hot</v>
      </c>
      <c r="T560" s="15" t="str">
        <f t="shared" si="83"/>
        <v>Comfortable</v>
      </c>
      <c r="U560" s="15" t="str">
        <f t="shared" si="84"/>
        <v>Mist/Cloudy</v>
      </c>
      <c r="V560" s="15" t="str">
        <f t="shared" si="85"/>
        <v>Off Peak</v>
      </c>
      <c r="W560" s="15" t="str">
        <f t="shared" si="86"/>
        <v>Jan</v>
      </c>
      <c r="X560" s="15" t="str">
        <f t="shared" si="87"/>
        <v>2011-Jan</v>
      </c>
      <c r="Y560" s="15" t="str">
        <f t="shared" si="88"/>
        <v>High Demand</v>
      </c>
      <c r="Z560" t="str">
        <f t="shared" si="89"/>
        <v>Tuesday</v>
      </c>
    </row>
    <row r="561" spans="1:26" x14ac:dyDescent="0.35">
      <c r="A561" s="8">
        <v>560</v>
      </c>
      <c r="B561" s="9">
        <v>40568</v>
      </c>
      <c r="C561" s="8">
        <v>1</v>
      </c>
      <c r="D561" s="8">
        <v>0</v>
      </c>
      <c r="E561" s="8">
        <v>1</v>
      </c>
      <c r="F561" s="8">
        <v>12</v>
      </c>
      <c r="G561" s="8" t="b">
        <v>0</v>
      </c>
      <c r="H561" s="8">
        <v>2</v>
      </c>
      <c r="I561" s="8">
        <v>2</v>
      </c>
      <c r="J561" s="13">
        <v>0.26</v>
      </c>
      <c r="K561" s="8">
        <v>0.28789999999999999</v>
      </c>
      <c r="L561" s="8">
        <v>0.56000000000000005</v>
      </c>
      <c r="M561" s="8">
        <v>8.9599999999999999E-2</v>
      </c>
      <c r="N561" s="8">
        <v>21</v>
      </c>
      <c r="O561" s="8">
        <v>85</v>
      </c>
      <c r="P561" s="8">
        <v>106</v>
      </c>
      <c r="Q561" s="15" t="str">
        <f t="shared" si="80"/>
        <v>Weekday</v>
      </c>
      <c r="R561" s="15" t="str">
        <f t="shared" si="81"/>
        <v>Afternoon</v>
      </c>
      <c r="S561" s="15" t="str">
        <f t="shared" si="82"/>
        <v>Hot</v>
      </c>
      <c r="T561" s="15" t="str">
        <f t="shared" si="83"/>
        <v>Comfortable</v>
      </c>
      <c r="U561" s="15" t="str">
        <f t="shared" si="84"/>
        <v>Mist/Cloudy</v>
      </c>
      <c r="V561" s="15" t="str">
        <f t="shared" si="85"/>
        <v>Off Peak</v>
      </c>
      <c r="W561" s="15" t="str">
        <f t="shared" si="86"/>
        <v>Jan</v>
      </c>
      <c r="X561" s="15" t="str">
        <f t="shared" si="87"/>
        <v>2011-Jan</v>
      </c>
      <c r="Y561" s="15" t="str">
        <f t="shared" si="88"/>
        <v>High Demand</v>
      </c>
      <c r="Z561" t="str">
        <f t="shared" si="89"/>
        <v>Tuesday</v>
      </c>
    </row>
    <row r="562" spans="1:26" x14ac:dyDescent="0.35">
      <c r="A562" s="6">
        <v>561</v>
      </c>
      <c r="B562" s="7">
        <v>40568</v>
      </c>
      <c r="C562" s="6">
        <v>1</v>
      </c>
      <c r="D562" s="6">
        <v>0</v>
      </c>
      <c r="E562" s="6">
        <v>1</v>
      </c>
      <c r="F562" s="6">
        <v>13</v>
      </c>
      <c r="G562" s="6" t="b">
        <v>0</v>
      </c>
      <c r="H562" s="6">
        <v>2</v>
      </c>
      <c r="I562" s="6">
        <v>2</v>
      </c>
      <c r="J562" s="12">
        <v>0.26</v>
      </c>
      <c r="K562" s="6">
        <v>0.2727</v>
      </c>
      <c r="L562" s="6">
        <v>0.56000000000000005</v>
      </c>
      <c r="M562" s="6">
        <v>0.1343</v>
      </c>
      <c r="N562" s="6">
        <v>21</v>
      </c>
      <c r="O562" s="6">
        <v>72</v>
      </c>
      <c r="P562" s="6">
        <v>93</v>
      </c>
      <c r="Q562" s="15" t="str">
        <f t="shared" si="80"/>
        <v>Weekday</v>
      </c>
      <c r="R562" s="15" t="str">
        <f t="shared" si="81"/>
        <v>Afternoon</v>
      </c>
      <c r="S562" s="15" t="str">
        <f t="shared" si="82"/>
        <v>Hot</v>
      </c>
      <c r="T562" s="15" t="str">
        <f t="shared" si="83"/>
        <v>Comfortable</v>
      </c>
      <c r="U562" s="15" t="str">
        <f t="shared" si="84"/>
        <v>Mist/Cloudy</v>
      </c>
      <c r="V562" s="15" t="str">
        <f t="shared" si="85"/>
        <v>Off Peak</v>
      </c>
      <c r="W562" s="15" t="str">
        <f t="shared" si="86"/>
        <v>Jan</v>
      </c>
      <c r="X562" s="15" t="str">
        <f t="shared" si="87"/>
        <v>2011-Jan</v>
      </c>
      <c r="Y562" s="15" t="str">
        <f t="shared" si="88"/>
        <v>High Demand</v>
      </c>
      <c r="Z562" t="str">
        <f t="shared" si="89"/>
        <v>Tuesday</v>
      </c>
    </row>
    <row r="563" spans="1:26" x14ac:dyDescent="0.35">
      <c r="A563" s="8">
        <v>562</v>
      </c>
      <c r="B563" s="9">
        <v>40568</v>
      </c>
      <c r="C563" s="8">
        <v>1</v>
      </c>
      <c r="D563" s="8">
        <v>0</v>
      </c>
      <c r="E563" s="8">
        <v>1</v>
      </c>
      <c r="F563" s="8">
        <v>14</v>
      </c>
      <c r="G563" s="8" t="b">
        <v>0</v>
      </c>
      <c r="H563" s="8">
        <v>2</v>
      </c>
      <c r="I563" s="8">
        <v>2</v>
      </c>
      <c r="J563" s="13">
        <v>0.3</v>
      </c>
      <c r="K563" s="8">
        <v>0.33329999999999999</v>
      </c>
      <c r="L563" s="8">
        <v>0.45</v>
      </c>
      <c r="M563" s="8">
        <v>0</v>
      </c>
      <c r="N563" s="8">
        <v>11</v>
      </c>
      <c r="O563" s="8">
        <v>57</v>
      </c>
      <c r="P563" s="8">
        <v>68</v>
      </c>
      <c r="Q563" s="15" t="str">
        <f t="shared" si="80"/>
        <v>Weekday</v>
      </c>
      <c r="R563" s="15" t="str">
        <f t="shared" si="81"/>
        <v>Afternoon</v>
      </c>
      <c r="S563" s="15" t="str">
        <f t="shared" si="82"/>
        <v>Hot</v>
      </c>
      <c r="T563" s="15" t="str">
        <f t="shared" si="83"/>
        <v>Comfortable</v>
      </c>
      <c r="U563" s="15" t="str">
        <f t="shared" si="84"/>
        <v>Mist/Cloudy</v>
      </c>
      <c r="V563" s="15" t="str">
        <f t="shared" si="85"/>
        <v>Off Peak</v>
      </c>
      <c r="W563" s="15" t="str">
        <f t="shared" si="86"/>
        <v>Jan</v>
      </c>
      <c r="X563" s="15" t="str">
        <f t="shared" si="87"/>
        <v>2011-Jan</v>
      </c>
      <c r="Y563" s="15" t="str">
        <f t="shared" si="88"/>
        <v>High Demand</v>
      </c>
      <c r="Z563" t="str">
        <f t="shared" si="89"/>
        <v>Tuesday</v>
      </c>
    </row>
    <row r="564" spans="1:26" x14ac:dyDescent="0.35">
      <c r="A564" s="6">
        <v>563</v>
      </c>
      <c r="B564" s="7">
        <v>40568</v>
      </c>
      <c r="C564" s="6">
        <v>1</v>
      </c>
      <c r="D564" s="6">
        <v>0</v>
      </c>
      <c r="E564" s="6">
        <v>1</v>
      </c>
      <c r="F564" s="6">
        <v>15</v>
      </c>
      <c r="G564" s="6" t="b">
        <v>0</v>
      </c>
      <c r="H564" s="6">
        <v>2</v>
      </c>
      <c r="I564" s="6">
        <v>2</v>
      </c>
      <c r="J564" s="12">
        <v>0.32</v>
      </c>
      <c r="K564" s="6">
        <v>0.34849999999999998</v>
      </c>
      <c r="L564" s="6">
        <v>0.42</v>
      </c>
      <c r="M564" s="6">
        <v>0</v>
      </c>
      <c r="N564" s="6">
        <v>21</v>
      </c>
      <c r="O564" s="6">
        <v>63</v>
      </c>
      <c r="P564" s="6">
        <v>84</v>
      </c>
      <c r="Q564" s="15" t="str">
        <f t="shared" si="80"/>
        <v>Weekday</v>
      </c>
      <c r="R564" s="15" t="str">
        <f t="shared" si="81"/>
        <v>Afternoon</v>
      </c>
      <c r="S564" s="15" t="str">
        <f t="shared" si="82"/>
        <v>Hot</v>
      </c>
      <c r="T564" s="15" t="str">
        <f t="shared" si="83"/>
        <v>Comfortable</v>
      </c>
      <c r="U564" s="15" t="str">
        <f t="shared" si="84"/>
        <v>Mist/Cloudy</v>
      </c>
      <c r="V564" s="15" t="str">
        <f t="shared" si="85"/>
        <v>Off Peak</v>
      </c>
      <c r="W564" s="15" t="str">
        <f t="shared" si="86"/>
        <v>Jan</v>
      </c>
      <c r="X564" s="15" t="str">
        <f t="shared" si="87"/>
        <v>2011-Jan</v>
      </c>
      <c r="Y564" s="15" t="str">
        <f t="shared" si="88"/>
        <v>High Demand</v>
      </c>
      <c r="Z564" t="str">
        <f t="shared" si="89"/>
        <v>Tuesday</v>
      </c>
    </row>
    <row r="565" spans="1:26" x14ac:dyDescent="0.35">
      <c r="A565" s="8">
        <v>564</v>
      </c>
      <c r="B565" s="9">
        <v>40568</v>
      </c>
      <c r="C565" s="8">
        <v>1</v>
      </c>
      <c r="D565" s="8">
        <v>0</v>
      </c>
      <c r="E565" s="8">
        <v>1</v>
      </c>
      <c r="F565" s="8">
        <v>16</v>
      </c>
      <c r="G565" s="8" t="b">
        <v>0</v>
      </c>
      <c r="H565" s="8">
        <v>2</v>
      </c>
      <c r="I565" s="8">
        <v>2</v>
      </c>
      <c r="J565" s="13">
        <v>0.32</v>
      </c>
      <c r="K565" s="8">
        <v>0.34849999999999998</v>
      </c>
      <c r="L565" s="8">
        <v>0.42</v>
      </c>
      <c r="M565" s="8">
        <v>0</v>
      </c>
      <c r="N565" s="8">
        <v>14</v>
      </c>
      <c r="O565" s="8">
        <v>102</v>
      </c>
      <c r="P565" s="8">
        <v>116</v>
      </c>
      <c r="Q565" s="15" t="str">
        <f t="shared" si="80"/>
        <v>Weekday</v>
      </c>
      <c r="R565" s="15" t="str">
        <f t="shared" si="81"/>
        <v>Afternoon</v>
      </c>
      <c r="S565" s="15" t="str">
        <f t="shared" si="82"/>
        <v>Hot</v>
      </c>
      <c r="T565" s="15" t="str">
        <f t="shared" si="83"/>
        <v>Comfortable</v>
      </c>
      <c r="U565" s="15" t="str">
        <f t="shared" si="84"/>
        <v>Mist/Cloudy</v>
      </c>
      <c r="V565" s="15" t="str">
        <f t="shared" si="85"/>
        <v>Off Peak</v>
      </c>
      <c r="W565" s="15" t="str">
        <f t="shared" si="86"/>
        <v>Jan</v>
      </c>
      <c r="X565" s="15" t="str">
        <f t="shared" si="87"/>
        <v>2011-Jan</v>
      </c>
      <c r="Y565" s="15" t="str">
        <f t="shared" si="88"/>
        <v>High Demand</v>
      </c>
      <c r="Z565" t="str">
        <f t="shared" si="89"/>
        <v>Tuesday</v>
      </c>
    </row>
    <row r="566" spans="1:26" x14ac:dyDescent="0.35">
      <c r="A566" s="6">
        <v>565</v>
      </c>
      <c r="B566" s="7">
        <v>40568</v>
      </c>
      <c r="C566" s="6">
        <v>1</v>
      </c>
      <c r="D566" s="6">
        <v>0</v>
      </c>
      <c r="E566" s="6">
        <v>1</v>
      </c>
      <c r="F566" s="6">
        <v>17</v>
      </c>
      <c r="G566" s="6" t="b">
        <v>0</v>
      </c>
      <c r="H566" s="6">
        <v>2</v>
      </c>
      <c r="I566" s="6">
        <v>1</v>
      </c>
      <c r="J566" s="12">
        <v>0.3</v>
      </c>
      <c r="K566" s="6">
        <v>0.33329999999999999</v>
      </c>
      <c r="L566" s="6">
        <v>0.45</v>
      </c>
      <c r="M566" s="6">
        <v>0</v>
      </c>
      <c r="N566" s="6">
        <v>14</v>
      </c>
      <c r="O566" s="6">
        <v>208</v>
      </c>
      <c r="P566" s="6">
        <v>222</v>
      </c>
      <c r="Q566" s="15" t="str">
        <f t="shared" si="80"/>
        <v>Weekday</v>
      </c>
      <c r="R566" s="15" t="str">
        <f t="shared" si="81"/>
        <v>Night</v>
      </c>
      <c r="S566" s="15" t="str">
        <f t="shared" si="82"/>
        <v>Hot</v>
      </c>
      <c r="T566" s="15" t="str">
        <f t="shared" si="83"/>
        <v>Comfortable</v>
      </c>
      <c r="U566" s="15" t="str">
        <f t="shared" si="84"/>
        <v>Clear</v>
      </c>
      <c r="V566" s="15" t="str">
        <f t="shared" si="85"/>
        <v>PM Peak</v>
      </c>
      <c r="W566" s="15" t="str">
        <f t="shared" si="86"/>
        <v>Jan</v>
      </c>
      <c r="X566" s="15" t="str">
        <f t="shared" si="87"/>
        <v>2011-Jan</v>
      </c>
      <c r="Y566" s="15" t="str">
        <f t="shared" si="88"/>
        <v>High Demand</v>
      </c>
      <c r="Z566" t="str">
        <f t="shared" si="89"/>
        <v>Tuesday</v>
      </c>
    </row>
    <row r="567" spans="1:26" x14ac:dyDescent="0.35">
      <c r="A567" s="8">
        <v>566</v>
      </c>
      <c r="B567" s="9">
        <v>40568</v>
      </c>
      <c r="C567" s="8">
        <v>1</v>
      </c>
      <c r="D567" s="8">
        <v>0</v>
      </c>
      <c r="E567" s="8">
        <v>1</v>
      </c>
      <c r="F567" s="8">
        <v>18</v>
      </c>
      <c r="G567" s="8" t="b">
        <v>0</v>
      </c>
      <c r="H567" s="8">
        <v>2</v>
      </c>
      <c r="I567" s="8">
        <v>2</v>
      </c>
      <c r="J567" s="13">
        <v>0.3</v>
      </c>
      <c r="K567" s="8">
        <v>0.31819999999999998</v>
      </c>
      <c r="L567" s="8">
        <v>0.49</v>
      </c>
      <c r="M567" s="8">
        <v>8.9599999999999999E-2</v>
      </c>
      <c r="N567" s="8">
        <v>7</v>
      </c>
      <c r="O567" s="8">
        <v>218</v>
      </c>
      <c r="P567" s="8">
        <v>225</v>
      </c>
      <c r="Q567" s="15" t="str">
        <f t="shared" si="80"/>
        <v>Weekday</v>
      </c>
      <c r="R567" s="15" t="str">
        <f t="shared" si="81"/>
        <v>Night</v>
      </c>
      <c r="S567" s="15" t="str">
        <f t="shared" si="82"/>
        <v>Hot</v>
      </c>
      <c r="T567" s="15" t="str">
        <f t="shared" si="83"/>
        <v>Comfortable</v>
      </c>
      <c r="U567" s="15" t="str">
        <f t="shared" si="84"/>
        <v>Mist/Cloudy</v>
      </c>
      <c r="V567" s="15" t="str">
        <f t="shared" si="85"/>
        <v>PM Peak</v>
      </c>
      <c r="W567" s="15" t="str">
        <f t="shared" si="86"/>
        <v>Jan</v>
      </c>
      <c r="X567" s="15" t="str">
        <f t="shared" si="87"/>
        <v>2011-Jan</v>
      </c>
      <c r="Y567" s="15" t="str">
        <f t="shared" si="88"/>
        <v>High Demand</v>
      </c>
      <c r="Z567" t="str">
        <f t="shared" si="89"/>
        <v>Tuesday</v>
      </c>
    </row>
    <row r="568" spans="1:26" x14ac:dyDescent="0.35">
      <c r="A568" s="6">
        <v>567</v>
      </c>
      <c r="B568" s="7">
        <v>40568</v>
      </c>
      <c r="C568" s="6">
        <v>1</v>
      </c>
      <c r="D568" s="6">
        <v>0</v>
      </c>
      <c r="E568" s="6">
        <v>1</v>
      </c>
      <c r="F568" s="6">
        <v>19</v>
      </c>
      <c r="G568" s="6" t="b">
        <v>0</v>
      </c>
      <c r="H568" s="6">
        <v>2</v>
      </c>
      <c r="I568" s="6">
        <v>2</v>
      </c>
      <c r="J568" s="12">
        <v>0.26</v>
      </c>
      <c r="K568" s="6">
        <v>0.2576</v>
      </c>
      <c r="L568" s="6">
        <v>0.65</v>
      </c>
      <c r="M568" s="6">
        <v>0.16420000000000001</v>
      </c>
      <c r="N568" s="6">
        <v>13</v>
      </c>
      <c r="O568" s="6">
        <v>133</v>
      </c>
      <c r="P568" s="6">
        <v>146</v>
      </c>
      <c r="Q568" s="15" t="str">
        <f t="shared" si="80"/>
        <v>Weekday</v>
      </c>
      <c r="R568" s="15" t="str">
        <f t="shared" si="81"/>
        <v>Night</v>
      </c>
      <c r="S568" s="15" t="str">
        <f t="shared" si="82"/>
        <v>Hot</v>
      </c>
      <c r="T568" s="15" t="str">
        <f t="shared" si="83"/>
        <v>Comfortable</v>
      </c>
      <c r="U568" s="15" t="str">
        <f t="shared" si="84"/>
        <v>Mist/Cloudy</v>
      </c>
      <c r="V568" s="15" t="str">
        <f t="shared" si="85"/>
        <v>PM Peak</v>
      </c>
      <c r="W568" s="15" t="str">
        <f t="shared" si="86"/>
        <v>Jan</v>
      </c>
      <c r="X568" s="15" t="str">
        <f t="shared" si="87"/>
        <v>2011-Jan</v>
      </c>
      <c r="Y568" s="15" t="str">
        <f t="shared" si="88"/>
        <v>High Demand</v>
      </c>
      <c r="Z568" t="str">
        <f t="shared" si="89"/>
        <v>Tuesday</v>
      </c>
    </row>
    <row r="569" spans="1:26" x14ac:dyDescent="0.35">
      <c r="A569" s="8">
        <v>568</v>
      </c>
      <c r="B569" s="9">
        <v>40568</v>
      </c>
      <c r="C569" s="8">
        <v>1</v>
      </c>
      <c r="D569" s="8">
        <v>0</v>
      </c>
      <c r="E569" s="8">
        <v>1</v>
      </c>
      <c r="F569" s="8">
        <v>20</v>
      </c>
      <c r="G569" s="8" t="b">
        <v>0</v>
      </c>
      <c r="H569" s="8">
        <v>2</v>
      </c>
      <c r="I569" s="8">
        <v>1</v>
      </c>
      <c r="J569" s="13">
        <v>0.24</v>
      </c>
      <c r="K569" s="8">
        <v>0.2273</v>
      </c>
      <c r="L569" s="8">
        <v>0.65</v>
      </c>
      <c r="M569" s="8">
        <v>0.19400000000000001</v>
      </c>
      <c r="N569" s="8">
        <v>16</v>
      </c>
      <c r="O569" s="8">
        <v>103</v>
      </c>
      <c r="P569" s="8">
        <v>119</v>
      </c>
      <c r="Q569" s="15" t="str">
        <f t="shared" si="80"/>
        <v>Weekday</v>
      </c>
      <c r="R569" s="15" t="str">
        <f t="shared" si="81"/>
        <v>Night</v>
      </c>
      <c r="S569" s="15" t="str">
        <f t="shared" si="82"/>
        <v>Hot</v>
      </c>
      <c r="T569" s="15" t="str">
        <f t="shared" si="83"/>
        <v>Comfortable</v>
      </c>
      <c r="U569" s="15" t="str">
        <f t="shared" si="84"/>
        <v>Clear</v>
      </c>
      <c r="V569" s="15" t="str">
        <f t="shared" si="85"/>
        <v>Off Peak</v>
      </c>
      <c r="W569" s="15" t="str">
        <f t="shared" si="86"/>
        <v>Jan</v>
      </c>
      <c r="X569" s="15" t="str">
        <f t="shared" si="87"/>
        <v>2011-Jan</v>
      </c>
      <c r="Y569" s="15" t="str">
        <f t="shared" si="88"/>
        <v>High Demand</v>
      </c>
      <c r="Z569" t="str">
        <f t="shared" si="89"/>
        <v>Tuesday</v>
      </c>
    </row>
    <row r="570" spans="1:26" x14ac:dyDescent="0.35">
      <c r="A570" s="6">
        <v>569</v>
      </c>
      <c r="B570" s="7">
        <v>40568</v>
      </c>
      <c r="C570" s="6">
        <v>1</v>
      </c>
      <c r="D570" s="6">
        <v>0</v>
      </c>
      <c r="E570" s="6">
        <v>1</v>
      </c>
      <c r="F570" s="6">
        <v>21</v>
      </c>
      <c r="G570" s="6" t="b">
        <v>0</v>
      </c>
      <c r="H570" s="6">
        <v>2</v>
      </c>
      <c r="I570" s="6">
        <v>1</v>
      </c>
      <c r="J570" s="12">
        <v>0.24</v>
      </c>
      <c r="K570" s="6">
        <v>0.2273</v>
      </c>
      <c r="L570" s="6">
        <v>0.65</v>
      </c>
      <c r="M570" s="6">
        <v>0.19400000000000001</v>
      </c>
      <c r="N570" s="6">
        <v>5</v>
      </c>
      <c r="O570" s="6">
        <v>40</v>
      </c>
      <c r="P570" s="6">
        <v>45</v>
      </c>
      <c r="Q570" s="15" t="str">
        <f t="shared" si="80"/>
        <v>Weekday</v>
      </c>
      <c r="R570" s="15" t="str">
        <f t="shared" si="81"/>
        <v>Night</v>
      </c>
      <c r="S570" s="15" t="str">
        <f t="shared" si="82"/>
        <v>Hot</v>
      </c>
      <c r="T570" s="15" t="str">
        <f t="shared" si="83"/>
        <v>Comfortable</v>
      </c>
      <c r="U570" s="15" t="str">
        <f t="shared" si="84"/>
        <v>Clear</v>
      </c>
      <c r="V570" s="15" t="str">
        <f t="shared" si="85"/>
        <v>Off Peak</v>
      </c>
      <c r="W570" s="15" t="str">
        <f t="shared" si="86"/>
        <v>Jan</v>
      </c>
      <c r="X570" s="15" t="str">
        <f t="shared" si="87"/>
        <v>2011-Jan</v>
      </c>
      <c r="Y570" s="15" t="str">
        <f t="shared" si="88"/>
        <v>Low Demand</v>
      </c>
      <c r="Z570" t="str">
        <f t="shared" si="89"/>
        <v>Tuesday</v>
      </c>
    </row>
    <row r="571" spans="1:26" x14ac:dyDescent="0.35">
      <c r="A571" s="8">
        <v>570</v>
      </c>
      <c r="B571" s="9">
        <v>40568</v>
      </c>
      <c r="C571" s="8">
        <v>1</v>
      </c>
      <c r="D571" s="8">
        <v>0</v>
      </c>
      <c r="E571" s="8">
        <v>1</v>
      </c>
      <c r="F571" s="8">
        <v>22</v>
      </c>
      <c r="G571" s="8" t="b">
        <v>0</v>
      </c>
      <c r="H571" s="8">
        <v>2</v>
      </c>
      <c r="I571" s="8">
        <v>1</v>
      </c>
      <c r="J571" s="13">
        <v>0.22</v>
      </c>
      <c r="K571" s="8">
        <v>0.2273</v>
      </c>
      <c r="L571" s="8">
        <v>0.64</v>
      </c>
      <c r="M571" s="8">
        <v>0.16420000000000001</v>
      </c>
      <c r="N571" s="8">
        <v>4</v>
      </c>
      <c r="O571" s="8">
        <v>49</v>
      </c>
      <c r="P571" s="8">
        <v>53</v>
      </c>
      <c r="Q571" s="15" t="str">
        <f t="shared" si="80"/>
        <v>Weekday</v>
      </c>
      <c r="R571" s="15" t="str">
        <f t="shared" si="81"/>
        <v>Night</v>
      </c>
      <c r="S571" s="15" t="str">
        <f t="shared" si="82"/>
        <v>Hot</v>
      </c>
      <c r="T571" s="15" t="str">
        <f t="shared" si="83"/>
        <v>Comfortable</v>
      </c>
      <c r="U571" s="15" t="str">
        <f t="shared" si="84"/>
        <v>Clear</v>
      </c>
      <c r="V571" s="15" t="str">
        <f t="shared" si="85"/>
        <v>Off Peak</v>
      </c>
      <c r="W571" s="15" t="str">
        <f t="shared" si="86"/>
        <v>Jan</v>
      </c>
      <c r="X571" s="15" t="str">
        <f t="shared" si="87"/>
        <v>2011-Jan</v>
      </c>
      <c r="Y571" s="15" t="str">
        <f t="shared" si="88"/>
        <v>Low Demand</v>
      </c>
      <c r="Z571" t="str">
        <f t="shared" si="89"/>
        <v>Tuesday</v>
      </c>
    </row>
    <row r="572" spans="1:26" x14ac:dyDescent="0.35">
      <c r="A572" s="6">
        <v>571</v>
      </c>
      <c r="B572" s="7">
        <v>40568</v>
      </c>
      <c r="C572" s="6">
        <v>1</v>
      </c>
      <c r="D572" s="6">
        <v>0</v>
      </c>
      <c r="E572" s="6">
        <v>1</v>
      </c>
      <c r="F572" s="6">
        <v>23</v>
      </c>
      <c r="G572" s="6" t="b">
        <v>0</v>
      </c>
      <c r="H572" s="6">
        <v>2</v>
      </c>
      <c r="I572" s="6">
        <v>2</v>
      </c>
      <c r="J572" s="12">
        <v>0.22</v>
      </c>
      <c r="K572" s="6">
        <v>0.2273</v>
      </c>
      <c r="L572" s="6">
        <v>0.64</v>
      </c>
      <c r="M572" s="6">
        <v>0.16420000000000001</v>
      </c>
      <c r="N572" s="6">
        <v>3</v>
      </c>
      <c r="O572" s="6">
        <v>37</v>
      </c>
      <c r="P572" s="6">
        <v>40</v>
      </c>
      <c r="Q572" s="15" t="str">
        <f t="shared" si="80"/>
        <v>Weekday</v>
      </c>
      <c r="R572" s="15" t="str">
        <f t="shared" si="81"/>
        <v>Night</v>
      </c>
      <c r="S572" s="15" t="str">
        <f t="shared" si="82"/>
        <v>Hot</v>
      </c>
      <c r="T572" s="15" t="str">
        <f t="shared" si="83"/>
        <v>Comfortable</v>
      </c>
      <c r="U572" s="15" t="str">
        <f t="shared" si="84"/>
        <v>Mist/Cloudy</v>
      </c>
      <c r="V572" s="15" t="str">
        <f t="shared" si="85"/>
        <v>Off Peak</v>
      </c>
      <c r="W572" s="15" t="str">
        <f t="shared" si="86"/>
        <v>Jan</v>
      </c>
      <c r="X572" s="15" t="str">
        <f t="shared" si="87"/>
        <v>2011-Jan</v>
      </c>
      <c r="Y572" s="15" t="str">
        <f t="shared" si="88"/>
        <v>Low Demand</v>
      </c>
      <c r="Z572" t="str">
        <f t="shared" si="89"/>
        <v>Tuesday</v>
      </c>
    </row>
    <row r="573" spans="1:26" x14ac:dyDescent="0.35">
      <c r="A573" s="8">
        <v>572</v>
      </c>
      <c r="B573" s="9">
        <v>40569</v>
      </c>
      <c r="C573" s="8">
        <v>1</v>
      </c>
      <c r="D573" s="8">
        <v>0</v>
      </c>
      <c r="E573" s="8">
        <v>1</v>
      </c>
      <c r="F573" s="8">
        <v>0</v>
      </c>
      <c r="G573" s="8" t="b">
        <v>0</v>
      </c>
      <c r="H573" s="8">
        <v>3</v>
      </c>
      <c r="I573" s="8">
        <v>2</v>
      </c>
      <c r="J573" s="13">
        <v>0.22</v>
      </c>
      <c r="K573" s="8">
        <v>0.2273</v>
      </c>
      <c r="L573" s="8">
        <v>0.69</v>
      </c>
      <c r="M573" s="8">
        <v>0.1343</v>
      </c>
      <c r="N573" s="8">
        <v>3</v>
      </c>
      <c r="O573" s="8">
        <v>14</v>
      </c>
      <c r="P573" s="8">
        <v>17</v>
      </c>
      <c r="Q573" s="15" t="str">
        <f t="shared" si="80"/>
        <v>Weekday</v>
      </c>
      <c r="R573" s="15" t="str">
        <f t="shared" si="81"/>
        <v>Late Night</v>
      </c>
      <c r="S573" s="15" t="str">
        <f t="shared" si="82"/>
        <v>Hot</v>
      </c>
      <c r="T573" s="15" t="str">
        <f t="shared" si="83"/>
        <v>Comfortable</v>
      </c>
      <c r="U573" s="15" t="str">
        <f t="shared" si="84"/>
        <v>Mist/Cloudy</v>
      </c>
      <c r="V573" s="15" t="str">
        <f t="shared" si="85"/>
        <v>Off Peak</v>
      </c>
      <c r="W573" s="15" t="str">
        <f t="shared" si="86"/>
        <v>Jan</v>
      </c>
      <c r="X573" s="15" t="str">
        <f t="shared" si="87"/>
        <v>2011-Jan</v>
      </c>
      <c r="Y573" s="15" t="str">
        <f t="shared" si="88"/>
        <v>Low Demand</v>
      </c>
      <c r="Z573" t="str">
        <f t="shared" si="89"/>
        <v>Wednesday</v>
      </c>
    </row>
    <row r="574" spans="1:26" x14ac:dyDescent="0.35">
      <c r="A574" s="6">
        <v>573</v>
      </c>
      <c r="B574" s="7">
        <v>40569</v>
      </c>
      <c r="C574" s="6">
        <v>1</v>
      </c>
      <c r="D574" s="6">
        <v>0</v>
      </c>
      <c r="E574" s="6">
        <v>1</v>
      </c>
      <c r="F574" s="6">
        <v>1</v>
      </c>
      <c r="G574" s="6" t="b">
        <v>0</v>
      </c>
      <c r="H574" s="6">
        <v>3</v>
      </c>
      <c r="I574" s="6">
        <v>2</v>
      </c>
      <c r="J574" s="12">
        <v>0.24</v>
      </c>
      <c r="K574" s="6">
        <v>0.2424</v>
      </c>
      <c r="L574" s="6">
        <v>0.65</v>
      </c>
      <c r="M574" s="6">
        <v>0.1343</v>
      </c>
      <c r="N574" s="6">
        <v>0</v>
      </c>
      <c r="O574" s="6">
        <v>5</v>
      </c>
      <c r="P574" s="6">
        <v>5</v>
      </c>
      <c r="Q574" s="15" t="str">
        <f t="shared" si="80"/>
        <v>Weekday</v>
      </c>
      <c r="R574" s="15" t="str">
        <f t="shared" si="81"/>
        <v>Late Night</v>
      </c>
      <c r="S574" s="15" t="str">
        <f t="shared" si="82"/>
        <v>Hot</v>
      </c>
      <c r="T574" s="15" t="str">
        <f t="shared" si="83"/>
        <v>Comfortable</v>
      </c>
      <c r="U574" s="15" t="str">
        <f t="shared" si="84"/>
        <v>Mist/Cloudy</v>
      </c>
      <c r="V574" s="15" t="str">
        <f t="shared" si="85"/>
        <v>Off Peak</v>
      </c>
      <c r="W574" s="15" t="str">
        <f t="shared" si="86"/>
        <v>Jan</v>
      </c>
      <c r="X574" s="15" t="str">
        <f t="shared" si="87"/>
        <v>2011-Jan</v>
      </c>
      <c r="Y574" s="15" t="str">
        <f t="shared" si="88"/>
        <v>Low Demand</v>
      </c>
      <c r="Z574" t="str">
        <f t="shared" si="89"/>
        <v>Wednesday</v>
      </c>
    </row>
    <row r="575" spans="1:26" x14ac:dyDescent="0.35">
      <c r="A575" s="8">
        <v>574</v>
      </c>
      <c r="B575" s="9">
        <v>40569</v>
      </c>
      <c r="C575" s="8">
        <v>1</v>
      </c>
      <c r="D575" s="8">
        <v>0</v>
      </c>
      <c r="E575" s="8">
        <v>1</v>
      </c>
      <c r="F575" s="8">
        <v>2</v>
      </c>
      <c r="G575" s="8" t="b">
        <v>0</v>
      </c>
      <c r="H575" s="8">
        <v>3</v>
      </c>
      <c r="I575" s="8">
        <v>3</v>
      </c>
      <c r="J575" s="13">
        <v>0.22</v>
      </c>
      <c r="K575" s="8">
        <v>0.2273</v>
      </c>
      <c r="L575" s="8">
        <v>0.69</v>
      </c>
      <c r="M575" s="8">
        <v>0.19400000000000001</v>
      </c>
      <c r="N575" s="8">
        <v>3</v>
      </c>
      <c r="O575" s="8">
        <v>7</v>
      </c>
      <c r="P575" s="8">
        <v>10</v>
      </c>
      <c r="Q575" s="15" t="str">
        <f t="shared" si="80"/>
        <v>Weekday</v>
      </c>
      <c r="R575" s="15" t="str">
        <f t="shared" si="81"/>
        <v>Late Night</v>
      </c>
      <c r="S575" s="15" t="str">
        <f t="shared" si="82"/>
        <v>Hot</v>
      </c>
      <c r="T575" s="15" t="str">
        <f t="shared" si="83"/>
        <v>Comfortable</v>
      </c>
      <c r="U575" s="15" t="str">
        <f t="shared" si="84"/>
        <v>Light Rain</v>
      </c>
      <c r="V575" s="15" t="str">
        <f t="shared" si="85"/>
        <v>Off Peak</v>
      </c>
      <c r="W575" s="15" t="str">
        <f t="shared" si="86"/>
        <v>Jan</v>
      </c>
      <c r="X575" s="15" t="str">
        <f t="shared" si="87"/>
        <v>2011-Jan</v>
      </c>
      <c r="Y575" s="15" t="str">
        <f t="shared" si="88"/>
        <v>Low Demand</v>
      </c>
      <c r="Z575" t="str">
        <f t="shared" si="89"/>
        <v>Wednesday</v>
      </c>
    </row>
    <row r="576" spans="1:26" x14ac:dyDescent="0.35">
      <c r="A576" s="6">
        <v>575</v>
      </c>
      <c r="B576" s="7">
        <v>40569</v>
      </c>
      <c r="C576" s="6">
        <v>1</v>
      </c>
      <c r="D576" s="6">
        <v>0</v>
      </c>
      <c r="E576" s="6">
        <v>1</v>
      </c>
      <c r="F576" s="6">
        <v>5</v>
      </c>
      <c r="G576" s="6" t="b">
        <v>0</v>
      </c>
      <c r="H576" s="6">
        <v>3</v>
      </c>
      <c r="I576" s="6">
        <v>3</v>
      </c>
      <c r="J576" s="12">
        <v>0.2</v>
      </c>
      <c r="K576" s="6">
        <v>0.18179999999999999</v>
      </c>
      <c r="L576" s="6">
        <v>0.86</v>
      </c>
      <c r="M576" s="6">
        <v>0.28360000000000002</v>
      </c>
      <c r="N576" s="6">
        <v>0</v>
      </c>
      <c r="O576" s="6">
        <v>1</v>
      </c>
      <c r="P576" s="6">
        <v>1</v>
      </c>
      <c r="Q576" s="15" t="str">
        <f t="shared" si="80"/>
        <v>Weekday</v>
      </c>
      <c r="R576" s="15" t="str">
        <f t="shared" si="81"/>
        <v>Late Night</v>
      </c>
      <c r="S576" s="15" t="str">
        <f t="shared" si="82"/>
        <v>Mild</v>
      </c>
      <c r="T576" s="15" t="str">
        <f t="shared" si="83"/>
        <v>Humid</v>
      </c>
      <c r="U576" s="15" t="str">
        <f t="shared" si="84"/>
        <v>Light Rain</v>
      </c>
      <c r="V576" s="15" t="str">
        <f t="shared" si="85"/>
        <v>Off Peak</v>
      </c>
      <c r="W576" s="15" t="str">
        <f t="shared" si="86"/>
        <v>Jan</v>
      </c>
      <c r="X576" s="15" t="str">
        <f t="shared" si="87"/>
        <v>2011-Jan</v>
      </c>
      <c r="Y576" s="15" t="str">
        <f t="shared" si="88"/>
        <v>Low Demand</v>
      </c>
      <c r="Z576" t="str">
        <f t="shared" si="89"/>
        <v>Wednesday</v>
      </c>
    </row>
    <row r="577" spans="1:26" x14ac:dyDescent="0.35">
      <c r="A577" s="8">
        <v>576</v>
      </c>
      <c r="B577" s="9">
        <v>40569</v>
      </c>
      <c r="C577" s="8">
        <v>1</v>
      </c>
      <c r="D577" s="8">
        <v>0</v>
      </c>
      <c r="E577" s="8">
        <v>1</v>
      </c>
      <c r="F577" s="8">
        <v>6</v>
      </c>
      <c r="G577" s="8" t="b">
        <v>0</v>
      </c>
      <c r="H577" s="8">
        <v>3</v>
      </c>
      <c r="I577" s="8">
        <v>3</v>
      </c>
      <c r="J577" s="13">
        <v>0.2</v>
      </c>
      <c r="K577" s="8">
        <v>0.18179999999999999</v>
      </c>
      <c r="L577" s="8">
        <v>0.86</v>
      </c>
      <c r="M577" s="8">
        <v>0.28360000000000002</v>
      </c>
      <c r="N577" s="8">
        <v>0</v>
      </c>
      <c r="O577" s="8">
        <v>8</v>
      </c>
      <c r="P577" s="8">
        <v>8</v>
      </c>
      <c r="Q577" s="15" t="str">
        <f t="shared" si="80"/>
        <v>Weekday</v>
      </c>
      <c r="R577" s="15" t="str">
        <f t="shared" si="81"/>
        <v>Morning</v>
      </c>
      <c r="S577" s="15" t="str">
        <f t="shared" si="82"/>
        <v>Mild</v>
      </c>
      <c r="T577" s="15" t="str">
        <f t="shared" si="83"/>
        <v>Humid</v>
      </c>
      <c r="U577" s="15" t="str">
        <f t="shared" si="84"/>
        <v>Light Rain</v>
      </c>
      <c r="V577" s="15" t="str">
        <f t="shared" si="85"/>
        <v>Off Peak</v>
      </c>
      <c r="W577" s="15" t="str">
        <f t="shared" si="86"/>
        <v>Jan</v>
      </c>
      <c r="X577" s="15" t="str">
        <f t="shared" si="87"/>
        <v>2011-Jan</v>
      </c>
      <c r="Y577" s="15" t="str">
        <f t="shared" si="88"/>
        <v>Low Demand</v>
      </c>
      <c r="Z577" t="str">
        <f t="shared" si="89"/>
        <v>Wednesday</v>
      </c>
    </row>
    <row r="578" spans="1:26" x14ac:dyDescent="0.35">
      <c r="A578" s="6">
        <v>577</v>
      </c>
      <c r="B578" s="7">
        <v>40569</v>
      </c>
      <c r="C578" s="6">
        <v>1</v>
      </c>
      <c r="D578" s="6">
        <v>0</v>
      </c>
      <c r="E578" s="6">
        <v>1</v>
      </c>
      <c r="F578" s="6">
        <v>7</v>
      </c>
      <c r="G578" s="6" t="b">
        <v>0</v>
      </c>
      <c r="H578" s="6">
        <v>3</v>
      </c>
      <c r="I578" s="6">
        <v>3</v>
      </c>
      <c r="J578" s="12">
        <v>0.22</v>
      </c>
      <c r="K578" s="6">
        <v>0.21210000000000001</v>
      </c>
      <c r="L578" s="6">
        <v>0.87</v>
      </c>
      <c r="M578" s="6">
        <v>0.29849999999999999</v>
      </c>
      <c r="N578" s="6">
        <v>1</v>
      </c>
      <c r="O578" s="6">
        <v>29</v>
      </c>
      <c r="P578" s="6">
        <v>30</v>
      </c>
      <c r="Q578" s="15" t="str">
        <f t="shared" si="80"/>
        <v>Weekday</v>
      </c>
      <c r="R578" s="15" t="str">
        <f t="shared" si="81"/>
        <v>Morning</v>
      </c>
      <c r="S578" s="15" t="str">
        <f t="shared" si="82"/>
        <v>Hot</v>
      </c>
      <c r="T578" s="15" t="str">
        <f t="shared" si="83"/>
        <v>Humid</v>
      </c>
      <c r="U578" s="15" t="str">
        <f t="shared" si="84"/>
        <v>Light Rain</v>
      </c>
      <c r="V578" s="15" t="str">
        <f t="shared" si="85"/>
        <v>AM Peak</v>
      </c>
      <c r="W578" s="15" t="str">
        <f t="shared" si="86"/>
        <v>Jan</v>
      </c>
      <c r="X578" s="15" t="str">
        <f t="shared" si="87"/>
        <v>2011-Jan</v>
      </c>
      <c r="Y578" s="15" t="str">
        <f t="shared" si="88"/>
        <v>Low Demand</v>
      </c>
      <c r="Z578" t="str">
        <f t="shared" si="89"/>
        <v>Wednesday</v>
      </c>
    </row>
    <row r="579" spans="1:26" x14ac:dyDescent="0.35">
      <c r="A579" s="8">
        <v>578</v>
      </c>
      <c r="B579" s="9">
        <v>40569</v>
      </c>
      <c r="C579" s="8">
        <v>1</v>
      </c>
      <c r="D579" s="8">
        <v>0</v>
      </c>
      <c r="E579" s="8">
        <v>1</v>
      </c>
      <c r="F579" s="8">
        <v>8</v>
      </c>
      <c r="G579" s="8" t="b">
        <v>0</v>
      </c>
      <c r="H579" s="8">
        <v>3</v>
      </c>
      <c r="I579" s="8">
        <v>3</v>
      </c>
      <c r="J579" s="13">
        <v>0.22</v>
      </c>
      <c r="K579" s="8">
        <v>0.21210000000000001</v>
      </c>
      <c r="L579" s="8">
        <v>0.87</v>
      </c>
      <c r="M579" s="8">
        <v>0.29849999999999999</v>
      </c>
      <c r="N579" s="8">
        <v>3</v>
      </c>
      <c r="O579" s="8">
        <v>69</v>
      </c>
      <c r="P579" s="8">
        <v>72</v>
      </c>
      <c r="Q579" s="15" t="str">
        <f t="shared" ref="Q579:Q642" si="90">IF(H579=6,"Weekend",IF(H579=0,"Weekend","Weekday"))</f>
        <v>Weekday</v>
      </c>
      <c r="R579" s="15" t="str">
        <f t="shared" ref="R579:R642" si="91">IF(F579&lt;6,"Late Night",
   IF(F579&lt;12,"Morning",
   IF(F579&lt;17,"Afternoon",
   IF(B579&lt;21,"Evening","Night"))))</f>
        <v>Morning</v>
      </c>
      <c r="S579" s="15" t="str">
        <f t="shared" ref="S579:S642" si="92">IF(J579&lt;=0.1,"Cold",IF(J579&lt;=0.2,"Mild","Hot"))</f>
        <v>Hot</v>
      </c>
      <c r="T579" s="15" t="str">
        <f t="shared" ref="T579:T642" si="93">IF(L579&lt;=0.35,"Dry",IF(L579&lt;=0.85,"Comfortable","Humid"))</f>
        <v>Humid</v>
      </c>
      <c r="U579" s="15" t="str">
        <f t="shared" ref="U579:U642" si="94">IF(I579=1,"Clear",IF(I579=2,"Mist/Cloudy",IF(I579=3,"Light Rain","Heavy Rain/Snow")))</f>
        <v>Light Rain</v>
      </c>
      <c r="V579" s="15" t="str">
        <f t="shared" ref="V579:V642" si="95">IF(AND(F579&gt;=7,F579&lt;=9),"AM Peak", IF(AND(F579&gt;=17,F579&lt;=19),"PM Peak","Off Peak"))</f>
        <v>AM Peak</v>
      </c>
      <c r="W579" s="15" t="str">
        <f t="shared" ref="W579:W642" si="96">IF(E579=1,"Jan","Feb")</f>
        <v>Jan</v>
      </c>
      <c r="X579" s="15" t="str">
        <f t="shared" ref="X579:X642" si="97">TEXT(B579,"yyyy-mmm")</f>
        <v>2011-Jan</v>
      </c>
      <c r="Y579" s="15" t="str">
        <f t="shared" ref="Y579:Y642" si="98">IF(P579&gt;=58.34,"High Demand","Low Demand")</f>
        <v>High Demand</v>
      </c>
      <c r="Z579" t="str">
        <f t="shared" ref="Z579:Z642" si="99">CHOOSE(H579+1,"Sunday","Monday","Tuesday","Wednesday","Thursday","Friday","Saturday")</f>
        <v>Wednesday</v>
      </c>
    </row>
    <row r="580" spans="1:26" x14ac:dyDescent="0.35">
      <c r="A580" s="6">
        <v>579</v>
      </c>
      <c r="B580" s="7">
        <v>40569</v>
      </c>
      <c r="C580" s="6">
        <v>1</v>
      </c>
      <c r="D580" s="6">
        <v>0</v>
      </c>
      <c r="E580" s="6">
        <v>1</v>
      </c>
      <c r="F580" s="6">
        <v>9</v>
      </c>
      <c r="G580" s="6" t="b">
        <v>0</v>
      </c>
      <c r="H580" s="6">
        <v>3</v>
      </c>
      <c r="I580" s="6">
        <v>3</v>
      </c>
      <c r="J580" s="12">
        <v>0.22</v>
      </c>
      <c r="K580" s="6">
        <v>0.21210000000000001</v>
      </c>
      <c r="L580" s="6">
        <v>0.87</v>
      </c>
      <c r="M580" s="6">
        <v>0.29849999999999999</v>
      </c>
      <c r="N580" s="6">
        <v>3</v>
      </c>
      <c r="O580" s="6">
        <v>55</v>
      </c>
      <c r="P580" s="6">
        <v>58</v>
      </c>
      <c r="Q580" s="15" t="str">
        <f t="shared" si="90"/>
        <v>Weekday</v>
      </c>
      <c r="R580" s="15" t="str">
        <f t="shared" si="91"/>
        <v>Morning</v>
      </c>
      <c r="S580" s="15" t="str">
        <f t="shared" si="92"/>
        <v>Hot</v>
      </c>
      <c r="T580" s="15" t="str">
        <f t="shared" si="93"/>
        <v>Humid</v>
      </c>
      <c r="U580" s="15" t="str">
        <f t="shared" si="94"/>
        <v>Light Rain</v>
      </c>
      <c r="V580" s="15" t="str">
        <f t="shared" si="95"/>
        <v>AM Peak</v>
      </c>
      <c r="W580" s="15" t="str">
        <f t="shared" si="96"/>
        <v>Jan</v>
      </c>
      <c r="X580" s="15" t="str">
        <f t="shared" si="97"/>
        <v>2011-Jan</v>
      </c>
      <c r="Y580" s="15" t="str">
        <f t="shared" si="98"/>
        <v>Low Demand</v>
      </c>
      <c r="Z580" t="str">
        <f t="shared" si="99"/>
        <v>Wednesday</v>
      </c>
    </row>
    <row r="581" spans="1:26" x14ac:dyDescent="0.35">
      <c r="A581" s="8">
        <v>580</v>
      </c>
      <c r="B581" s="9">
        <v>40569</v>
      </c>
      <c r="C581" s="8">
        <v>1</v>
      </c>
      <c r="D581" s="8">
        <v>0</v>
      </c>
      <c r="E581" s="8">
        <v>1</v>
      </c>
      <c r="F581" s="8">
        <v>10</v>
      </c>
      <c r="G581" s="8" t="b">
        <v>0</v>
      </c>
      <c r="H581" s="8">
        <v>3</v>
      </c>
      <c r="I581" s="8">
        <v>3</v>
      </c>
      <c r="J581" s="13">
        <v>0.22</v>
      </c>
      <c r="K581" s="8">
        <v>0.21210000000000001</v>
      </c>
      <c r="L581" s="8">
        <v>0.93</v>
      </c>
      <c r="M581" s="8">
        <v>0.28360000000000002</v>
      </c>
      <c r="N581" s="8">
        <v>2</v>
      </c>
      <c r="O581" s="8">
        <v>26</v>
      </c>
      <c r="P581" s="8">
        <v>28</v>
      </c>
      <c r="Q581" s="15" t="str">
        <f t="shared" si="90"/>
        <v>Weekday</v>
      </c>
      <c r="R581" s="15" t="str">
        <f t="shared" si="91"/>
        <v>Morning</v>
      </c>
      <c r="S581" s="15" t="str">
        <f t="shared" si="92"/>
        <v>Hot</v>
      </c>
      <c r="T581" s="15" t="str">
        <f t="shared" si="93"/>
        <v>Humid</v>
      </c>
      <c r="U581" s="15" t="str">
        <f t="shared" si="94"/>
        <v>Light Rain</v>
      </c>
      <c r="V581" s="15" t="str">
        <f t="shared" si="95"/>
        <v>Off Peak</v>
      </c>
      <c r="W581" s="15" t="str">
        <f t="shared" si="96"/>
        <v>Jan</v>
      </c>
      <c r="X581" s="15" t="str">
        <f t="shared" si="97"/>
        <v>2011-Jan</v>
      </c>
      <c r="Y581" s="15" t="str">
        <f t="shared" si="98"/>
        <v>Low Demand</v>
      </c>
      <c r="Z581" t="str">
        <f t="shared" si="99"/>
        <v>Wednesday</v>
      </c>
    </row>
    <row r="582" spans="1:26" x14ac:dyDescent="0.35">
      <c r="A582" s="6">
        <v>581</v>
      </c>
      <c r="B582" s="7">
        <v>40569</v>
      </c>
      <c r="C582" s="6">
        <v>1</v>
      </c>
      <c r="D582" s="6">
        <v>0</v>
      </c>
      <c r="E582" s="6">
        <v>1</v>
      </c>
      <c r="F582" s="6">
        <v>11</v>
      </c>
      <c r="G582" s="6" t="b">
        <v>0</v>
      </c>
      <c r="H582" s="6">
        <v>3</v>
      </c>
      <c r="I582" s="6">
        <v>3</v>
      </c>
      <c r="J582" s="12">
        <v>0.22</v>
      </c>
      <c r="K582" s="6">
        <v>0.19700000000000001</v>
      </c>
      <c r="L582" s="6">
        <v>0.93</v>
      </c>
      <c r="M582" s="6">
        <v>0.32840000000000003</v>
      </c>
      <c r="N582" s="6">
        <v>6</v>
      </c>
      <c r="O582" s="6">
        <v>35</v>
      </c>
      <c r="P582" s="6">
        <v>41</v>
      </c>
      <c r="Q582" s="15" t="str">
        <f t="shared" si="90"/>
        <v>Weekday</v>
      </c>
      <c r="R582" s="15" t="str">
        <f t="shared" si="91"/>
        <v>Morning</v>
      </c>
      <c r="S582" s="15" t="str">
        <f t="shared" si="92"/>
        <v>Hot</v>
      </c>
      <c r="T582" s="15" t="str">
        <f t="shared" si="93"/>
        <v>Humid</v>
      </c>
      <c r="U582" s="15" t="str">
        <f t="shared" si="94"/>
        <v>Light Rain</v>
      </c>
      <c r="V582" s="15" t="str">
        <f t="shared" si="95"/>
        <v>Off Peak</v>
      </c>
      <c r="W582" s="15" t="str">
        <f t="shared" si="96"/>
        <v>Jan</v>
      </c>
      <c r="X582" s="15" t="str">
        <f t="shared" si="97"/>
        <v>2011-Jan</v>
      </c>
      <c r="Y582" s="15" t="str">
        <f t="shared" si="98"/>
        <v>Low Demand</v>
      </c>
      <c r="Z582" t="str">
        <f t="shared" si="99"/>
        <v>Wednesday</v>
      </c>
    </row>
    <row r="583" spans="1:26" x14ac:dyDescent="0.35">
      <c r="A583" s="8">
        <v>582</v>
      </c>
      <c r="B583" s="9">
        <v>40569</v>
      </c>
      <c r="C583" s="8">
        <v>1</v>
      </c>
      <c r="D583" s="8">
        <v>0</v>
      </c>
      <c r="E583" s="8">
        <v>1</v>
      </c>
      <c r="F583" s="8">
        <v>12</v>
      </c>
      <c r="G583" s="8" t="b">
        <v>0</v>
      </c>
      <c r="H583" s="8">
        <v>3</v>
      </c>
      <c r="I583" s="8">
        <v>3</v>
      </c>
      <c r="J583" s="13">
        <v>0.22</v>
      </c>
      <c r="K583" s="8">
        <v>0.19700000000000001</v>
      </c>
      <c r="L583" s="8">
        <v>0.93</v>
      </c>
      <c r="M583" s="8">
        <v>0.32840000000000003</v>
      </c>
      <c r="N583" s="8">
        <v>7</v>
      </c>
      <c r="O583" s="8">
        <v>41</v>
      </c>
      <c r="P583" s="8">
        <v>48</v>
      </c>
      <c r="Q583" s="15" t="str">
        <f t="shared" si="90"/>
        <v>Weekday</v>
      </c>
      <c r="R583" s="15" t="str">
        <f t="shared" si="91"/>
        <v>Afternoon</v>
      </c>
      <c r="S583" s="15" t="str">
        <f t="shared" si="92"/>
        <v>Hot</v>
      </c>
      <c r="T583" s="15" t="str">
        <f t="shared" si="93"/>
        <v>Humid</v>
      </c>
      <c r="U583" s="15" t="str">
        <f t="shared" si="94"/>
        <v>Light Rain</v>
      </c>
      <c r="V583" s="15" t="str">
        <f t="shared" si="95"/>
        <v>Off Peak</v>
      </c>
      <c r="W583" s="15" t="str">
        <f t="shared" si="96"/>
        <v>Jan</v>
      </c>
      <c r="X583" s="15" t="str">
        <f t="shared" si="97"/>
        <v>2011-Jan</v>
      </c>
      <c r="Y583" s="15" t="str">
        <f t="shared" si="98"/>
        <v>Low Demand</v>
      </c>
      <c r="Z583" t="str">
        <f t="shared" si="99"/>
        <v>Wednesday</v>
      </c>
    </row>
    <row r="584" spans="1:26" x14ac:dyDescent="0.35">
      <c r="A584" s="6">
        <v>583</v>
      </c>
      <c r="B584" s="7">
        <v>40569</v>
      </c>
      <c r="C584" s="6">
        <v>1</v>
      </c>
      <c r="D584" s="6">
        <v>0</v>
      </c>
      <c r="E584" s="6">
        <v>1</v>
      </c>
      <c r="F584" s="6">
        <v>13</v>
      </c>
      <c r="G584" s="6" t="b">
        <v>0</v>
      </c>
      <c r="H584" s="6">
        <v>3</v>
      </c>
      <c r="I584" s="6">
        <v>3</v>
      </c>
      <c r="J584" s="12">
        <v>0.22</v>
      </c>
      <c r="K584" s="6">
        <v>0.19700000000000001</v>
      </c>
      <c r="L584" s="6">
        <v>0.93</v>
      </c>
      <c r="M584" s="6">
        <v>0.32840000000000003</v>
      </c>
      <c r="N584" s="6">
        <v>4</v>
      </c>
      <c r="O584" s="6">
        <v>43</v>
      </c>
      <c r="P584" s="6">
        <v>47</v>
      </c>
      <c r="Q584" s="15" t="str">
        <f t="shared" si="90"/>
        <v>Weekday</v>
      </c>
      <c r="R584" s="15" t="str">
        <f t="shared" si="91"/>
        <v>Afternoon</v>
      </c>
      <c r="S584" s="15" t="str">
        <f t="shared" si="92"/>
        <v>Hot</v>
      </c>
      <c r="T584" s="15" t="str">
        <f t="shared" si="93"/>
        <v>Humid</v>
      </c>
      <c r="U584" s="15" t="str">
        <f t="shared" si="94"/>
        <v>Light Rain</v>
      </c>
      <c r="V584" s="15" t="str">
        <f t="shared" si="95"/>
        <v>Off Peak</v>
      </c>
      <c r="W584" s="15" t="str">
        <f t="shared" si="96"/>
        <v>Jan</v>
      </c>
      <c r="X584" s="15" t="str">
        <f t="shared" si="97"/>
        <v>2011-Jan</v>
      </c>
      <c r="Y584" s="15" t="str">
        <f t="shared" si="98"/>
        <v>Low Demand</v>
      </c>
      <c r="Z584" t="str">
        <f t="shared" si="99"/>
        <v>Wednesday</v>
      </c>
    </row>
    <row r="585" spans="1:26" x14ac:dyDescent="0.35">
      <c r="A585" s="8">
        <v>584</v>
      </c>
      <c r="B585" s="9">
        <v>40569</v>
      </c>
      <c r="C585" s="8">
        <v>1</v>
      </c>
      <c r="D585" s="8">
        <v>0</v>
      </c>
      <c r="E585" s="8">
        <v>1</v>
      </c>
      <c r="F585" s="8">
        <v>14</v>
      </c>
      <c r="G585" s="8" t="b">
        <v>0</v>
      </c>
      <c r="H585" s="8">
        <v>3</v>
      </c>
      <c r="I585" s="8">
        <v>3</v>
      </c>
      <c r="J585" s="13">
        <v>0.22</v>
      </c>
      <c r="K585" s="8">
        <v>0.19700000000000001</v>
      </c>
      <c r="L585" s="8">
        <v>0.93</v>
      </c>
      <c r="M585" s="8">
        <v>0.35820000000000002</v>
      </c>
      <c r="N585" s="8">
        <v>0</v>
      </c>
      <c r="O585" s="8">
        <v>36</v>
      </c>
      <c r="P585" s="8">
        <v>36</v>
      </c>
      <c r="Q585" s="15" t="str">
        <f t="shared" si="90"/>
        <v>Weekday</v>
      </c>
      <c r="R585" s="15" t="str">
        <f t="shared" si="91"/>
        <v>Afternoon</v>
      </c>
      <c r="S585" s="15" t="str">
        <f t="shared" si="92"/>
        <v>Hot</v>
      </c>
      <c r="T585" s="15" t="str">
        <f t="shared" si="93"/>
        <v>Humid</v>
      </c>
      <c r="U585" s="15" t="str">
        <f t="shared" si="94"/>
        <v>Light Rain</v>
      </c>
      <c r="V585" s="15" t="str">
        <f t="shared" si="95"/>
        <v>Off Peak</v>
      </c>
      <c r="W585" s="15" t="str">
        <f t="shared" si="96"/>
        <v>Jan</v>
      </c>
      <c r="X585" s="15" t="str">
        <f t="shared" si="97"/>
        <v>2011-Jan</v>
      </c>
      <c r="Y585" s="15" t="str">
        <f t="shared" si="98"/>
        <v>Low Demand</v>
      </c>
      <c r="Z585" t="str">
        <f t="shared" si="99"/>
        <v>Wednesday</v>
      </c>
    </row>
    <row r="586" spans="1:26" x14ac:dyDescent="0.35">
      <c r="A586" s="6">
        <v>585</v>
      </c>
      <c r="B586" s="7">
        <v>40569</v>
      </c>
      <c r="C586" s="6">
        <v>1</v>
      </c>
      <c r="D586" s="6">
        <v>0</v>
      </c>
      <c r="E586" s="6">
        <v>1</v>
      </c>
      <c r="F586" s="6">
        <v>15</v>
      </c>
      <c r="G586" s="6" t="b">
        <v>0</v>
      </c>
      <c r="H586" s="6">
        <v>3</v>
      </c>
      <c r="I586" s="6">
        <v>3</v>
      </c>
      <c r="J586" s="12">
        <v>0.22</v>
      </c>
      <c r="K586" s="6">
        <v>0.18179999999999999</v>
      </c>
      <c r="L586" s="6">
        <v>0.93</v>
      </c>
      <c r="M586" s="6">
        <v>0.4627</v>
      </c>
      <c r="N586" s="6">
        <v>1</v>
      </c>
      <c r="O586" s="6">
        <v>42</v>
      </c>
      <c r="P586" s="6">
        <v>43</v>
      </c>
      <c r="Q586" s="15" t="str">
        <f t="shared" si="90"/>
        <v>Weekday</v>
      </c>
      <c r="R586" s="15" t="str">
        <f t="shared" si="91"/>
        <v>Afternoon</v>
      </c>
      <c r="S586" s="15" t="str">
        <f t="shared" si="92"/>
        <v>Hot</v>
      </c>
      <c r="T586" s="15" t="str">
        <f t="shared" si="93"/>
        <v>Humid</v>
      </c>
      <c r="U586" s="15" t="str">
        <f t="shared" si="94"/>
        <v>Light Rain</v>
      </c>
      <c r="V586" s="15" t="str">
        <f t="shared" si="95"/>
        <v>Off Peak</v>
      </c>
      <c r="W586" s="15" t="str">
        <f t="shared" si="96"/>
        <v>Jan</v>
      </c>
      <c r="X586" s="15" t="str">
        <f t="shared" si="97"/>
        <v>2011-Jan</v>
      </c>
      <c r="Y586" s="15" t="str">
        <f t="shared" si="98"/>
        <v>Low Demand</v>
      </c>
      <c r="Z586" t="str">
        <f t="shared" si="99"/>
        <v>Wednesday</v>
      </c>
    </row>
    <row r="587" spans="1:26" x14ac:dyDescent="0.35">
      <c r="A587" s="8">
        <v>586</v>
      </c>
      <c r="B587" s="9">
        <v>40569</v>
      </c>
      <c r="C587" s="8">
        <v>1</v>
      </c>
      <c r="D587" s="8">
        <v>0</v>
      </c>
      <c r="E587" s="8">
        <v>1</v>
      </c>
      <c r="F587" s="8">
        <v>16</v>
      </c>
      <c r="G587" s="8" t="b">
        <v>0</v>
      </c>
      <c r="H587" s="8">
        <v>3</v>
      </c>
      <c r="I587" s="8">
        <v>4</v>
      </c>
      <c r="J587" s="13">
        <v>0.22</v>
      </c>
      <c r="K587" s="8">
        <v>0.19700000000000001</v>
      </c>
      <c r="L587" s="8">
        <v>0.93</v>
      </c>
      <c r="M587" s="8">
        <v>0.32840000000000003</v>
      </c>
      <c r="N587" s="8">
        <v>1</v>
      </c>
      <c r="O587" s="8">
        <v>35</v>
      </c>
      <c r="P587" s="8">
        <v>36</v>
      </c>
      <c r="Q587" s="15" t="str">
        <f t="shared" si="90"/>
        <v>Weekday</v>
      </c>
      <c r="R587" s="15" t="str">
        <f t="shared" si="91"/>
        <v>Afternoon</v>
      </c>
      <c r="S587" s="15" t="str">
        <f t="shared" si="92"/>
        <v>Hot</v>
      </c>
      <c r="T587" s="15" t="str">
        <f t="shared" si="93"/>
        <v>Humid</v>
      </c>
      <c r="U587" s="15" t="str">
        <f t="shared" si="94"/>
        <v>Heavy Rain/Snow</v>
      </c>
      <c r="V587" s="15" t="str">
        <f t="shared" si="95"/>
        <v>Off Peak</v>
      </c>
      <c r="W587" s="15" t="str">
        <f t="shared" si="96"/>
        <v>Jan</v>
      </c>
      <c r="X587" s="15" t="str">
        <f t="shared" si="97"/>
        <v>2011-Jan</v>
      </c>
      <c r="Y587" s="15" t="str">
        <f t="shared" si="98"/>
        <v>Low Demand</v>
      </c>
      <c r="Z587" t="str">
        <f t="shared" si="99"/>
        <v>Wednesday</v>
      </c>
    </row>
    <row r="588" spans="1:26" x14ac:dyDescent="0.35">
      <c r="A588" s="6">
        <v>587</v>
      </c>
      <c r="B588" s="7">
        <v>40569</v>
      </c>
      <c r="C588" s="6">
        <v>1</v>
      </c>
      <c r="D588" s="6">
        <v>0</v>
      </c>
      <c r="E588" s="6">
        <v>1</v>
      </c>
      <c r="F588" s="6">
        <v>17</v>
      </c>
      <c r="G588" s="6" t="b">
        <v>0</v>
      </c>
      <c r="H588" s="6">
        <v>3</v>
      </c>
      <c r="I588" s="6">
        <v>3</v>
      </c>
      <c r="J588" s="12">
        <v>0.2</v>
      </c>
      <c r="K588" s="6">
        <v>0.18179999999999999</v>
      </c>
      <c r="L588" s="6">
        <v>0.93</v>
      </c>
      <c r="M588" s="6">
        <v>0.35820000000000002</v>
      </c>
      <c r="N588" s="6">
        <v>0</v>
      </c>
      <c r="O588" s="6">
        <v>26</v>
      </c>
      <c r="P588" s="6">
        <v>26</v>
      </c>
      <c r="Q588" s="15" t="str">
        <f t="shared" si="90"/>
        <v>Weekday</v>
      </c>
      <c r="R588" s="15" t="str">
        <f t="shared" si="91"/>
        <v>Night</v>
      </c>
      <c r="S588" s="15" t="str">
        <f t="shared" si="92"/>
        <v>Mild</v>
      </c>
      <c r="T588" s="15" t="str">
        <f t="shared" si="93"/>
        <v>Humid</v>
      </c>
      <c r="U588" s="15" t="str">
        <f t="shared" si="94"/>
        <v>Light Rain</v>
      </c>
      <c r="V588" s="15" t="str">
        <f t="shared" si="95"/>
        <v>PM Peak</v>
      </c>
      <c r="W588" s="15" t="str">
        <f t="shared" si="96"/>
        <v>Jan</v>
      </c>
      <c r="X588" s="15" t="str">
        <f t="shared" si="97"/>
        <v>2011-Jan</v>
      </c>
      <c r="Y588" s="15" t="str">
        <f t="shared" si="98"/>
        <v>Low Demand</v>
      </c>
      <c r="Z588" t="str">
        <f t="shared" si="99"/>
        <v>Wednesday</v>
      </c>
    </row>
    <row r="589" spans="1:26" x14ac:dyDescent="0.35">
      <c r="A589" s="8">
        <v>588</v>
      </c>
      <c r="B589" s="9">
        <v>40570</v>
      </c>
      <c r="C589" s="8">
        <v>1</v>
      </c>
      <c r="D589" s="8">
        <v>0</v>
      </c>
      <c r="E589" s="8">
        <v>1</v>
      </c>
      <c r="F589" s="8">
        <v>16</v>
      </c>
      <c r="G589" s="8" t="b">
        <v>0</v>
      </c>
      <c r="H589" s="8">
        <v>4</v>
      </c>
      <c r="I589" s="8">
        <v>1</v>
      </c>
      <c r="J589" s="13">
        <v>0.22</v>
      </c>
      <c r="K589" s="8">
        <v>0.2273</v>
      </c>
      <c r="L589" s="8">
        <v>0.55000000000000004</v>
      </c>
      <c r="M589" s="8">
        <v>0.19400000000000001</v>
      </c>
      <c r="N589" s="8">
        <v>1</v>
      </c>
      <c r="O589" s="8">
        <v>23</v>
      </c>
      <c r="P589" s="8">
        <v>24</v>
      </c>
      <c r="Q589" s="15" t="str">
        <f t="shared" si="90"/>
        <v>Weekday</v>
      </c>
      <c r="R589" s="15" t="str">
        <f t="shared" si="91"/>
        <v>Afternoon</v>
      </c>
      <c r="S589" s="15" t="str">
        <f t="shared" si="92"/>
        <v>Hot</v>
      </c>
      <c r="T589" s="15" t="str">
        <f t="shared" si="93"/>
        <v>Comfortable</v>
      </c>
      <c r="U589" s="15" t="str">
        <f t="shared" si="94"/>
        <v>Clear</v>
      </c>
      <c r="V589" s="15" t="str">
        <f t="shared" si="95"/>
        <v>Off Peak</v>
      </c>
      <c r="W589" s="15" t="str">
        <f t="shared" si="96"/>
        <v>Jan</v>
      </c>
      <c r="X589" s="15" t="str">
        <f t="shared" si="97"/>
        <v>2011-Jan</v>
      </c>
      <c r="Y589" s="15" t="str">
        <f t="shared" si="98"/>
        <v>Low Demand</v>
      </c>
      <c r="Z589" t="str">
        <f t="shared" si="99"/>
        <v>Thursday</v>
      </c>
    </row>
    <row r="590" spans="1:26" x14ac:dyDescent="0.35">
      <c r="A590" s="6">
        <v>589</v>
      </c>
      <c r="B590" s="7">
        <v>40570</v>
      </c>
      <c r="C590" s="6">
        <v>1</v>
      </c>
      <c r="D590" s="6">
        <v>0</v>
      </c>
      <c r="E590" s="6">
        <v>1</v>
      </c>
      <c r="F590" s="6">
        <v>17</v>
      </c>
      <c r="G590" s="6" t="b">
        <v>0</v>
      </c>
      <c r="H590" s="6">
        <v>4</v>
      </c>
      <c r="I590" s="6">
        <v>1</v>
      </c>
      <c r="J590" s="12">
        <v>0.22</v>
      </c>
      <c r="K590" s="6">
        <v>0.2424</v>
      </c>
      <c r="L590" s="6">
        <v>0.55000000000000004</v>
      </c>
      <c r="M590" s="6">
        <v>0.1045</v>
      </c>
      <c r="N590" s="6">
        <v>2</v>
      </c>
      <c r="O590" s="6">
        <v>82</v>
      </c>
      <c r="P590" s="6">
        <v>84</v>
      </c>
      <c r="Q590" s="15" t="str">
        <f t="shared" si="90"/>
        <v>Weekday</v>
      </c>
      <c r="R590" s="15" t="str">
        <f t="shared" si="91"/>
        <v>Night</v>
      </c>
      <c r="S590" s="15" t="str">
        <f t="shared" si="92"/>
        <v>Hot</v>
      </c>
      <c r="T590" s="15" t="str">
        <f t="shared" si="93"/>
        <v>Comfortable</v>
      </c>
      <c r="U590" s="15" t="str">
        <f t="shared" si="94"/>
        <v>Clear</v>
      </c>
      <c r="V590" s="15" t="str">
        <f t="shared" si="95"/>
        <v>PM Peak</v>
      </c>
      <c r="W590" s="15" t="str">
        <f t="shared" si="96"/>
        <v>Jan</v>
      </c>
      <c r="X590" s="15" t="str">
        <f t="shared" si="97"/>
        <v>2011-Jan</v>
      </c>
      <c r="Y590" s="15" t="str">
        <f t="shared" si="98"/>
        <v>High Demand</v>
      </c>
      <c r="Z590" t="str">
        <f t="shared" si="99"/>
        <v>Thursday</v>
      </c>
    </row>
    <row r="591" spans="1:26" x14ac:dyDescent="0.35">
      <c r="A591" s="8">
        <v>590</v>
      </c>
      <c r="B591" s="9">
        <v>40570</v>
      </c>
      <c r="C591" s="8">
        <v>1</v>
      </c>
      <c r="D591" s="8">
        <v>0</v>
      </c>
      <c r="E591" s="8">
        <v>1</v>
      </c>
      <c r="F591" s="8">
        <v>18</v>
      </c>
      <c r="G591" s="8" t="b">
        <v>0</v>
      </c>
      <c r="H591" s="8">
        <v>4</v>
      </c>
      <c r="I591" s="8">
        <v>1</v>
      </c>
      <c r="J591" s="13">
        <v>0.2</v>
      </c>
      <c r="K591" s="8">
        <v>0.2273</v>
      </c>
      <c r="L591" s="8">
        <v>0.69</v>
      </c>
      <c r="M591" s="8">
        <v>8.9599999999999999E-2</v>
      </c>
      <c r="N591" s="8">
        <v>3</v>
      </c>
      <c r="O591" s="8">
        <v>101</v>
      </c>
      <c r="P591" s="8">
        <v>104</v>
      </c>
      <c r="Q591" s="15" t="str">
        <f t="shared" si="90"/>
        <v>Weekday</v>
      </c>
      <c r="R591" s="15" t="str">
        <f t="shared" si="91"/>
        <v>Night</v>
      </c>
      <c r="S591" s="15" t="str">
        <f t="shared" si="92"/>
        <v>Mild</v>
      </c>
      <c r="T591" s="15" t="str">
        <f t="shared" si="93"/>
        <v>Comfortable</v>
      </c>
      <c r="U591" s="15" t="str">
        <f t="shared" si="94"/>
        <v>Clear</v>
      </c>
      <c r="V591" s="15" t="str">
        <f t="shared" si="95"/>
        <v>PM Peak</v>
      </c>
      <c r="W591" s="15" t="str">
        <f t="shared" si="96"/>
        <v>Jan</v>
      </c>
      <c r="X591" s="15" t="str">
        <f t="shared" si="97"/>
        <v>2011-Jan</v>
      </c>
      <c r="Y591" s="15" t="str">
        <f t="shared" si="98"/>
        <v>High Demand</v>
      </c>
      <c r="Z591" t="str">
        <f t="shared" si="99"/>
        <v>Thursday</v>
      </c>
    </row>
    <row r="592" spans="1:26" x14ac:dyDescent="0.35">
      <c r="A592" s="6">
        <v>591</v>
      </c>
      <c r="B592" s="7">
        <v>40570</v>
      </c>
      <c r="C592" s="6">
        <v>1</v>
      </c>
      <c r="D592" s="6">
        <v>0</v>
      </c>
      <c r="E592" s="6">
        <v>1</v>
      </c>
      <c r="F592" s="6">
        <v>19</v>
      </c>
      <c r="G592" s="6" t="b">
        <v>0</v>
      </c>
      <c r="H592" s="6">
        <v>4</v>
      </c>
      <c r="I592" s="6">
        <v>1</v>
      </c>
      <c r="J592" s="12">
        <v>0.2</v>
      </c>
      <c r="K592" s="6">
        <v>0.2273</v>
      </c>
      <c r="L592" s="6">
        <v>0.69</v>
      </c>
      <c r="M592" s="6">
        <v>8.9599999999999999E-2</v>
      </c>
      <c r="N592" s="6">
        <v>3</v>
      </c>
      <c r="O592" s="6">
        <v>76</v>
      </c>
      <c r="P592" s="6">
        <v>79</v>
      </c>
      <c r="Q592" s="15" t="str">
        <f t="shared" si="90"/>
        <v>Weekday</v>
      </c>
      <c r="R592" s="15" t="str">
        <f t="shared" si="91"/>
        <v>Night</v>
      </c>
      <c r="S592" s="15" t="str">
        <f t="shared" si="92"/>
        <v>Mild</v>
      </c>
      <c r="T592" s="15" t="str">
        <f t="shared" si="93"/>
        <v>Comfortable</v>
      </c>
      <c r="U592" s="15" t="str">
        <f t="shared" si="94"/>
        <v>Clear</v>
      </c>
      <c r="V592" s="15" t="str">
        <f t="shared" si="95"/>
        <v>PM Peak</v>
      </c>
      <c r="W592" s="15" t="str">
        <f t="shared" si="96"/>
        <v>Jan</v>
      </c>
      <c r="X592" s="15" t="str">
        <f t="shared" si="97"/>
        <v>2011-Jan</v>
      </c>
      <c r="Y592" s="15" t="str">
        <f t="shared" si="98"/>
        <v>High Demand</v>
      </c>
      <c r="Z592" t="str">
        <f t="shared" si="99"/>
        <v>Thursday</v>
      </c>
    </row>
    <row r="593" spans="1:26" x14ac:dyDescent="0.35">
      <c r="A593" s="8">
        <v>592</v>
      </c>
      <c r="B593" s="9">
        <v>40570</v>
      </c>
      <c r="C593" s="8">
        <v>1</v>
      </c>
      <c r="D593" s="8">
        <v>0</v>
      </c>
      <c r="E593" s="8">
        <v>1</v>
      </c>
      <c r="F593" s="8">
        <v>20</v>
      </c>
      <c r="G593" s="8" t="b">
        <v>0</v>
      </c>
      <c r="H593" s="8">
        <v>4</v>
      </c>
      <c r="I593" s="8">
        <v>1</v>
      </c>
      <c r="J593" s="13">
        <v>0.18</v>
      </c>
      <c r="K593" s="8">
        <v>0.21210000000000001</v>
      </c>
      <c r="L593" s="8">
        <v>0.74</v>
      </c>
      <c r="M593" s="8">
        <v>8.9599999999999999E-2</v>
      </c>
      <c r="N593" s="8">
        <v>4</v>
      </c>
      <c r="O593" s="8">
        <v>55</v>
      </c>
      <c r="P593" s="8">
        <v>59</v>
      </c>
      <c r="Q593" s="15" t="str">
        <f t="shared" si="90"/>
        <v>Weekday</v>
      </c>
      <c r="R593" s="15" t="str">
        <f t="shared" si="91"/>
        <v>Night</v>
      </c>
      <c r="S593" s="15" t="str">
        <f t="shared" si="92"/>
        <v>Mild</v>
      </c>
      <c r="T593" s="15" t="str">
        <f t="shared" si="93"/>
        <v>Comfortable</v>
      </c>
      <c r="U593" s="15" t="str">
        <f t="shared" si="94"/>
        <v>Clear</v>
      </c>
      <c r="V593" s="15" t="str">
        <f t="shared" si="95"/>
        <v>Off Peak</v>
      </c>
      <c r="W593" s="15" t="str">
        <f t="shared" si="96"/>
        <v>Jan</v>
      </c>
      <c r="X593" s="15" t="str">
        <f t="shared" si="97"/>
        <v>2011-Jan</v>
      </c>
      <c r="Y593" s="15" t="str">
        <f t="shared" si="98"/>
        <v>High Demand</v>
      </c>
      <c r="Z593" t="str">
        <f t="shared" si="99"/>
        <v>Thursday</v>
      </c>
    </row>
    <row r="594" spans="1:26" x14ac:dyDescent="0.35">
      <c r="A594" s="6">
        <v>593</v>
      </c>
      <c r="B594" s="7">
        <v>40570</v>
      </c>
      <c r="C594" s="6">
        <v>1</v>
      </c>
      <c r="D594" s="6">
        <v>0</v>
      </c>
      <c r="E594" s="6">
        <v>1</v>
      </c>
      <c r="F594" s="6">
        <v>21</v>
      </c>
      <c r="G594" s="6" t="b">
        <v>0</v>
      </c>
      <c r="H594" s="6">
        <v>4</v>
      </c>
      <c r="I594" s="6">
        <v>1</v>
      </c>
      <c r="J594" s="12">
        <v>0.18</v>
      </c>
      <c r="K594" s="6">
        <v>0.21210000000000001</v>
      </c>
      <c r="L594" s="6">
        <v>0.74</v>
      </c>
      <c r="M594" s="6">
        <v>8.9599999999999999E-2</v>
      </c>
      <c r="N594" s="6">
        <v>2</v>
      </c>
      <c r="O594" s="6">
        <v>36</v>
      </c>
      <c r="P594" s="6">
        <v>38</v>
      </c>
      <c r="Q594" s="15" t="str">
        <f t="shared" si="90"/>
        <v>Weekday</v>
      </c>
      <c r="R594" s="15" t="str">
        <f t="shared" si="91"/>
        <v>Night</v>
      </c>
      <c r="S594" s="15" t="str">
        <f t="shared" si="92"/>
        <v>Mild</v>
      </c>
      <c r="T594" s="15" t="str">
        <f t="shared" si="93"/>
        <v>Comfortable</v>
      </c>
      <c r="U594" s="15" t="str">
        <f t="shared" si="94"/>
        <v>Clear</v>
      </c>
      <c r="V594" s="15" t="str">
        <f t="shared" si="95"/>
        <v>Off Peak</v>
      </c>
      <c r="W594" s="15" t="str">
        <f t="shared" si="96"/>
        <v>Jan</v>
      </c>
      <c r="X594" s="15" t="str">
        <f t="shared" si="97"/>
        <v>2011-Jan</v>
      </c>
      <c r="Y594" s="15" t="str">
        <f t="shared" si="98"/>
        <v>Low Demand</v>
      </c>
      <c r="Z594" t="str">
        <f t="shared" si="99"/>
        <v>Thursday</v>
      </c>
    </row>
    <row r="595" spans="1:26" x14ac:dyDescent="0.35">
      <c r="A595" s="8">
        <v>594</v>
      </c>
      <c r="B595" s="9">
        <v>40570</v>
      </c>
      <c r="C595" s="8">
        <v>1</v>
      </c>
      <c r="D595" s="8">
        <v>0</v>
      </c>
      <c r="E595" s="8">
        <v>1</v>
      </c>
      <c r="F595" s="8">
        <v>22</v>
      </c>
      <c r="G595" s="8" t="b">
        <v>0</v>
      </c>
      <c r="H595" s="8">
        <v>4</v>
      </c>
      <c r="I595" s="8">
        <v>1</v>
      </c>
      <c r="J595" s="13">
        <v>0.18</v>
      </c>
      <c r="K595" s="8">
        <v>0.21210000000000001</v>
      </c>
      <c r="L595" s="8">
        <v>0.74</v>
      </c>
      <c r="M595" s="8">
        <v>8.9599999999999999E-2</v>
      </c>
      <c r="N595" s="8">
        <v>0</v>
      </c>
      <c r="O595" s="8">
        <v>27</v>
      </c>
      <c r="P595" s="8">
        <v>27</v>
      </c>
      <c r="Q595" s="15" t="str">
        <f t="shared" si="90"/>
        <v>Weekday</v>
      </c>
      <c r="R595" s="15" t="str">
        <f t="shared" si="91"/>
        <v>Night</v>
      </c>
      <c r="S595" s="15" t="str">
        <f t="shared" si="92"/>
        <v>Mild</v>
      </c>
      <c r="T595" s="15" t="str">
        <f t="shared" si="93"/>
        <v>Comfortable</v>
      </c>
      <c r="U595" s="15" t="str">
        <f t="shared" si="94"/>
        <v>Clear</v>
      </c>
      <c r="V595" s="15" t="str">
        <f t="shared" si="95"/>
        <v>Off Peak</v>
      </c>
      <c r="W595" s="15" t="str">
        <f t="shared" si="96"/>
        <v>Jan</v>
      </c>
      <c r="X595" s="15" t="str">
        <f t="shared" si="97"/>
        <v>2011-Jan</v>
      </c>
      <c r="Y595" s="15" t="str">
        <f t="shared" si="98"/>
        <v>Low Demand</v>
      </c>
      <c r="Z595" t="str">
        <f t="shared" si="99"/>
        <v>Thursday</v>
      </c>
    </row>
    <row r="596" spans="1:26" x14ac:dyDescent="0.35">
      <c r="A596" s="6">
        <v>595</v>
      </c>
      <c r="B596" s="7">
        <v>40570</v>
      </c>
      <c r="C596" s="6">
        <v>1</v>
      </c>
      <c r="D596" s="6">
        <v>0</v>
      </c>
      <c r="E596" s="6">
        <v>1</v>
      </c>
      <c r="F596" s="6">
        <v>23</v>
      </c>
      <c r="G596" s="6" t="b">
        <v>0</v>
      </c>
      <c r="H596" s="6">
        <v>4</v>
      </c>
      <c r="I596" s="6">
        <v>1</v>
      </c>
      <c r="J596" s="12">
        <v>0.18</v>
      </c>
      <c r="K596" s="6">
        <v>0.19700000000000001</v>
      </c>
      <c r="L596" s="6">
        <v>0.8</v>
      </c>
      <c r="M596" s="6">
        <v>0.16420000000000001</v>
      </c>
      <c r="N596" s="6">
        <v>0</v>
      </c>
      <c r="O596" s="6">
        <v>16</v>
      </c>
      <c r="P596" s="6">
        <v>16</v>
      </c>
      <c r="Q596" s="15" t="str">
        <f t="shared" si="90"/>
        <v>Weekday</v>
      </c>
      <c r="R596" s="15" t="str">
        <f t="shared" si="91"/>
        <v>Night</v>
      </c>
      <c r="S596" s="15" t="str">
        <f t="shared" si="92"/>
        <v>Mild</v>
      </c>
      <c r="T596" s="15" t="str">
        <f t="shared" si="93"/>
        <v>Comfortable</v>
      </c>
      <c r="U596" s="15" t="str">
        <f t="shared" si="94"/>
        <v>Clear</v>
      </c>
      <c r="V596" s="15" t="str">
        <f t="shared" si="95"/>
        <v>Off Peak</v>
      </c>
      <c r="W596" s="15" t="str">
        <f t="shared" si="96"/>
        <v>Jan</v>
      </c>
      <c r="X596" s="15" t="str">
        <f t="shared" si="97"/>
        <v>2011-Jan</v>
      </c>
      <c r="Y596" s="15" t="str">
        <f t="shared" si="98"/>
        <v>Low Demand</v>
      </c>
      <c r="Z596" t="str">
        <f t="shared" si="99"/>
        <v>Thursday</v>
      </c>
    </row>
    <row r="597" spans="1:26" x14ac:dyDescent="0.35">
      <c r="A597" s="8">
        <v>596</v>
      </c>
      <c r="B597" s="9">
        <v>40571</v>
      </c>
      <c r="C597" s="8">
        <v>1</v>
      </c>
      <c r="D597" s="8">
        <v>0</v>
      </c>
      <c r="E597" s="8">
        <v>1</v>
      </c>
      <c r="F597" s="8">
        <v>0</v>
      </c>
      <c r="G597" s="8" t="b">
        <v>0</v>
      </c>
      <c r="H597" s="8">
        <v>5</v>
      </c>
      <c r="I597" s="8">
        <v>2</v>
      </c>
      <c r="J597" s="13">
        <v>0.2</v>
      </c>
      <c r="K597" s="8">
        <v>0.21210000000000001</v>
      </c>
      <c r="L597" s="8">
        <v>0.75</v>
      </c>
      <c r="M597" s="8">
        <v>0.1343</v>
      </c>
      <c r="N597" s="8">
        <v>0</v>
      </c>
      <c r="O597" s="8">
        <v>9</v>
      </c>
      <c r="P597" s="8">
        <v>9</v>
      </c>
      <c r="Q597" s="15" t="str">
        <f t="shared" si="90"/>
        <v>Weekday</v>
      </c>
      <c r="R597" s="15" t="str">
        <f t="shared" si="91"/>
        <v>Late Night</v>
      </c>
      <c r="S597" s="15" t="str">
        <f t="shared" si="92"/>
        <v>Mild</v>
      </c>
      <c r="T597" s="15" t="str">
        <f t="shared" si="93"/>
        <v>Comfortable</v>
      </c>
      <c r="U597" s="15" t="str">
        <f t="shared" si="94"/>
        <v>Mist/Cloudy</v>
      </c>
      <c r="V597" s="15" t="str">
        <f t="shared" si="95"/>
        <v>Off Peak</v>
      </c>
      <c r="W597" s="15" t="str">
        <f t="shared" si="96"/>
        <v>Jan</v>
      </c>
      <c r="X597" s="15" t="str">
        <f t="shared" si="97"/>
        <v>2011-Jan</v>
      </c>
      <c r="Y597" s="15" t="str">
        <f t="shared" si="98"/>
        <v>Low Demand</v>
      </c>
      <c r="Z597" t="str">
        <f t="shared" si="99"/>
        <v>Friday</v>
      </c>
    </row>
    <row r="598" spans="1:26" x14ac:dyDescent="0.35">
      <c r="A598" s="6">
        <v>597</v>
      </c>
      <c r="B598" s="7">
        <v>40571</v>
      </c>
      <c r="C598" s="6">
        <v>1</v>
      </c>
      <c r="D598" s="6">
        <v>0</v>
      </c>
      <c r="E598" s="6">
        <v>1</v>
      </c>
      <c r="F598" s="6">
        <v>1</v>
      </c>
      <c r="G598" s="6" t="b">
        <v>0</v>
      </c>
      <c r="H598" s="6">
        <v>5</v>
      </c>
      <c r="I598" s="6">
        <v>2</v>
      </c>
      <c r="J598" s="12">
        <v>0.2</v>
      </c>
      <c r="K598" s="6">
        <v>0.21210000000000001</v>
      </c>
      <c r="L598" s="6">
        <v>0.75</v>
      </c>
      <c r="M598" s="6">
        <v>0.1343</v>
      </c>
      <c r="N598" s="6">
        <v>1</v>
      </c>
      <c r="O598" s="6">
        <v>2</v>
      </c>
      <c r="P598" s="6">
        <v>3</v>
      </c>
      <c r="Q598" s="15" t="str">
        <f t="shared" si="90"/>
        <v>Weekday</v>
      </c>
      <c r="R598" s="15" t="str">
        <f t="shared" si="91"/>
        <v>Late Night</v>
      </c>
      <c r="S598" s="15" t="str">
        <f t="shared" si="92"/>
        <v>Mild</v>
      </c>
      <c r="T598" s="15" t="str">
        <f t="shared" si="93"/>
        <v>Comfortable</v>
      </c>
      <c r="U598" s="15" t="str">
        <f t="shared" si="94"/>
        <v>Mist/Cloudy</v>
      </c>
      <c r="V598" s="15" t="str">
        <f t="shared" si="95"/>
        <v>Off Peak</v>
      </c>
      <c r="W598" s="15" t="str">
        <f t="shared" si="96"/>
        <v>Jan</v>
      </c>
      <c r="X598" s="15" t="str">
        <f t="shared" si="97"/>
        <v>2011-Jan</v>
      </c>
      <c r="Y598" s="15" t="str">
        <f t="shared" si="98"/>
        <v>Low Demand</v>
      </c>
      <c r="Z598" t="str">
        <f t="shared" si="99"/>
        <v>Friday</v>
      </c>
    </row>
    <row r="599" spans="1:26" x14ac:dyDescent="0.35">
      <c r="A599" s="8">
        <v>598</v>
      </c>
      <c r="B599" s="9">
        <v>40571</v>
      </c>
      <c r="C599" s="8">
        <v>1</v>
      </c>
      <c r="D599" s="8">
        <v>0</v>
      </c>
      <c r="E599" s="8">
        <v>1</v>
      </c>
      <c r="F599" s="8">
        <v>2</v>
      </c>
      <c r="G599" s="8" t="b">
        <v>0</v>
      </c>
      <c r="H599" s="8">
        <v>5</v>
      </c>
      <c r="I599" s="8">
        <v>2</v>
      </c>
      <c r="J599" s="13">
        <v>0.2</v>
      </c>
      <c r="K599" s="8">
        <v>0.21210000000000001</v>
      </c>
      <c r="L599" s="8">
        <v>0.75</v>
      </c>
      <c r="M599" s="8">
        <v>0.16420000000000001</v>
      </c>
      <c r="N599" s="8">
        <v>0</v>
      </c>
      <c r="O599" s="8">
        <v>2</v>
      </c>
      <c r="P599" s="8">
        <v>2</v>
      </c>
      <c r="Q599" s="15" t="str">
        <f t="shared" si="90"/>
        <v>Weekday</v>
      </c>
      <c r="R599" s="15" t="str">
        <f t="shared" si="91"/>
        <v>Late Night</v>
      </c>
      <c r="S599" s="15" t="str">
        <f t="shared" si="92"/>
        <v>Mild</v>
      </c>
      <c r="T599" s="15" t="str">
        <f t="shared" si="93"/>
        <v>Comfortable</v>
      </c>
      <c r="U599" s="15" t="str">
        <f t="shared" si="94"/>
        <v>Mist/Cloudy</v>
      </c>
      <c r="V599" s="15" t="str">
        <f t="shared" si="95"/>
        <v>Off Peak</v>
      </c>
      <c r="W599" s="15" t="str">
        <f t="shared" si="96"/>
        <v>Jan</v>
      </c>
      <c r="X599" s="15" t="str">
        <f t="shared" si="97"/>
        <v>2011-Jan</v>
      </c>
      <c r="Y599" s="15" t="str">
        <f t="shared" si="98"/>
        <v>Low Demand</v>
      </c>
      <c r="Z599" t="str">
        <f t="shared" si="99"/>
        <v>Friday</v>
      </c>
    </row>
    <row r="600" spans="1:26" x14ac:dyDescent="0.35">
      <c r="A600" s="6">
        <v>599</v>
      </c>
      <c r="B600" s="7">
        <v>40571</v>
      </c>
      <c r="C600" s="6">
        <v>1</v>
      </c>
      <c r="D600" s="6">
        <v>0</v>
      </c>
      <c r="E600" s="6">
        <v>1</v>
      </c>
      <c r="F600" s="6">
        <v>3</v>
      </c>
      <c r="G600" s="6" t="b">
        <v>0</v>
      </c>
      <c r="H600" s="6">
        <v>5</v>
      </c>
      <c r="I600" s="6">
        <v>2</v>
      </c>
      <c r="J600" s="12">
        <v>0.2</v>
      </c>
      <c r="K600" s="6">
        <v>0.2273</v>
      </c>
      <c r="L600" s="6">
        <v>0.75</v>
      </c>
      <c r="M600" s="6">
        <v>0.1045</v>
      </c>
      <c r="N600" s="6">
        <v>1</v>
      </c>
      <c r="O600" s="6">
        <v>0</v>
      </c>
      <c r="P600" s="6">
        <v>1</v>
      </c>
      <c r="Q600" s="15" t="str">
        <f t="shared" si="90"/>
        <v>Weekday</v>
      </c>
      <c r="R600" s="15" t="str">
        <f t="shared" si="91"/>
        <v>Late Night</v>
      </c>
      <c r="S600" s="15" t="str">
        <f t="shared" si="92"/>
        <v>Mild</v>
      </c>
      <c r="T600" s="15" t="str">
        <f t="shared" si="93"/>
        <v>Comfortable</v>
      </c>
      <c r="U600" s="15" t="str">
        <f t="shared" si="94"/>
        <v>Mist/Cloudy</v>
      </c>
      <c r="V600" s="15" t="str">
        <f t="shared" si="95"/>
        <v>Off Peak</v>
      </c>
      <c r="W600" s="15" t="str">
        <f t="shared" si="96"/>
        <v>Jan</v>
      </c>
      <c r="X600" s="15" t="str">
        <f t="shared" si="97"/>
        <v>2011-Jan</v>
      </c>
      <c r="Y600" s="15" t="str">
        <f t="shared" si="98"/>
        <v>Low Demand</v>
      </c>
      <c r="Z600" t="str">
        <f t="shared" si="99"/>
        <v>Friday</v>
      </c>
    </row>
    <row r="601" spans="1:26" x14ac:dyDescent="0.35">
      <c r="A601" s="8">
        <v>600</v>
      </c>
      <c r="B601" s="9">
        <v>40571</v>
      </c>
      <c r="C601" s="8">
        <v>1</v>
      </c>
      <c r="D601" s="8">
        <v>0</v>
      </c>
      <c r="E601" s="8">
        <v>1</v>
      </c>
      <c r="F601" s="8">
        <v>5</v>
      </c>
      <c r="G601" s="8" t="b">
        <v>0</v>
      </c>
      <c r="H601" s="8">
        <v>5</v>
      </c>
      <c r="I601" s="8">
        <v>2</v>
      </c>
      <c r="J601" s="13">
        <v>0.18</v>
      </c>
      <c r="K601" s="8">
        <v>0.21210000000000001</v>
      </c>
      <c r="L601" s="8">
        <v>0.8</v>
      </c>
      <c r="M601" s="8">
        <v>0.1045</v>
      </c>
      <c r="N601" s="8">
        <v>0</v>
      </c>
      <c r="O601" s="8">
        <v>4</v>
      </c>
      <c r="P601" s="8">
        <v>4</v>
      </c>
      <c r="Q601" s="15" t="str">
        <f t="shared" si="90"/>
        <v>Weekday</v>
      </c>
      <c r="R601" s="15" t="str">
        <f t="shared" si="91"/>
        <v>Late Night</v>
      </c>
      <c r="S601" s="15" t="str">
        <f t="shared" si="92"/>
        <v>Mild</v>
      </c>
      <c r="T601" s="15" t="str">
        <f t="shared" si="93"/>
        <v>Comfortable</v>
      </c>
      <c r="U601" s="15" t="str">
        <f t="shared" si="94"/>
        <v>Mist/Cloudy</v>
      </c>
      <c r="V601" s="15" t="str">
        <f t="shared" si="95"/>
        <v>Off Peak</v>
      </c>
      <c r="W601" s="15" t="str">
        <f t="shared" si="96"/>
        <v>Jan</v>
      </c>
      <c r="X601" s="15" t="str">
        <f t="shared" si="97"/>
        <v>2011-Jan</v>
      </c>
      <c r="Y601" s="15" t="str">
        <f t="shared" si="98"/>
        <v>Low Demand</v>
      </c>
      <c r="Z601" t="str">
        <f t="shared" si="99"/>
        <v>Friday</v>
      </c>
    </row>
    <row r="602" spans="1:26" x14ac:dyDescent="0.35">
      <c r="A602" s="6">
        <v>601</v>
      </c>
      <c r="B602" s="7">
        <v>40571</v>
      </c>
      <c r="C602" s="6">
        <v>1</v>
      </c>
      <c r="D602" s="6">
        <v>0</v>
      </c>
      <c r="E602" s="6">
        <v>1</v>
      </c>
      <c r="F602" s="6">
        <v>6</v>
      </c>
      <c r="G602" s="6" t="b">
        <v>0</v>
      </c>
      <c r="H602" s="6">
        <v>5</v>
      </c>
      <c r="I602" s="6">
        <v>2</v>
      </c>
      <c r="J602" s="12">
        <v>0.18</v>
      </c>
      <c r="K602" s="6">
        <v>0.19700000000000001</v>
      </c>
      <c r="L602" s="6">
        <v>0.8</v>
      </c>
      <c r="M602" s="6">
        <v>0.1343</v>
      </c>
      <c r="N602" s="6">
        <v>0</v>
      </c>
      <c r="O602" s="6">
        <v>16</v>
      </c>
      <c r="P602" s="6">
        <v>16</v>
      </c>
      <c r="Q602" s="15" t="str">
        <f t="shared" si="90"/>
        <v>Weekday</v>
      </c>
      <c r="R602" s="15" t="str">
        <f t="shared" si="91"/>
        <v>Morning</v>
      </c>
      <c r="S602" s="15" t="str">
        <f t="shared" si="92"/>
        <v>Mild</v>
      </c>
      <c r="T602" s="15" t="str">
        <f t="shared" si="93"/>
        <v>Comfortable</v>
      </c>
      <c r="U602" s="15" t="str">
        <f t="shared" si="94"/>
        <v>Mist/Cloudy</v>
      </c>
      <c r="V602" s="15" t="str">
        <f t="shared" si="95"/>
        <v>Off Peak</v>
      </c>
      <c r="W602" s="15" t="str">
        <f t="shared" si="96"/>
        <v>Jan</v>
      </c>
      <c r="X602" s="15" t="str">
        <f t="shared" si="97"/>
        <v>2011-Jan</v>
      </c>
      <c r="Y602" s="15" t="str">
        <f t="shared" si="98"/>
        <v>Low Demand</v>
      </c>
      <c r="Z602" t="str">
        <f t="shared" si="99"/>
        <v>Friday</v>
      </c>
    </row>
    <row r="603" spans="1:26" x14ac:dyDescent="0.35">
      <c r="A603" s="8">
        <v>602</v>
      </c>
      <c r="B603" s="9">
        <v>40571</v>
      </c>
      <c r="C603" s="8">
        <v>1</v>
      </c>
      <c r="D603" s="8">
        <v>0</v>
      </c>
      <c r="E603" s="8">
        <v>1</v>
      </c>
      <c r="F603" s="8">
        <v>7</v>
      </c>
      <c r="G603" s="8" t="b">
        <v>0</v>
      </c>
      <c r="H603" s="8">
        <v>5</v>
      </c>
      <c r="I603" s="8">
        <v>2</v>
      </c>
      <c r="J603" s="13">
        <v>0.16</v>
      </c>
      <c r="K603" s="8">
        <v>0.19700000000000001</v>
      </c>
      <c r="L603" s="8">
        <v>0.86</v>
      </c>
      <c r="M603" s="8">
        <v>8.9599999999999999E-2</v>
      </c>
      <c r="N603" s="8">
        <v>2</v>
      </c>
      <c r="O603" s="8">
        <v>58</v>
      </c>
      <c r="P603" s="8">
        <v>60</v>
      </c>
      <c r="Q603" s="15" t="str">
        <f t="shared" si="90"/>
        <v>Weekday</v>
      </c>
      <c r="R603" s="15" t="str">
        <f t="shared" si="91"/>
        <v>Morning</v>
      </c>
      <c r="S603" s="15" t="str">
        <f t="shared" si="92"/>
        <v>Mild</v>
      </c>
      <c r="T603" s="15" t="str">
        <f t="shared" si="93"/>
        <v>Humid</v>
      </c>
      <c r="U603" s="15" t="str">
        <f t="shared" si="94"/>
        <v>Mist/Cloudy</v>
      </c>
      <c r="V603" s="15" t="str">
        <f t="shared" si="95"/>
        <v>AM Peak</v>
      </c>
      <c r="W603" s="15" t="str">
        <f t="shared" si="96"/>
        <v>Jan</v>
      </c>
      <c r="X603" s="15" t="str">
        <f t="shared" si="97"/>
        <v>2011-Jan</v>
      </c>
      <c r="Y603" s="15" t="str">
        <f t="shared" si="98"/>
        <v>High Demand</v>
      </c>
      <c r="Z603" t="str">
        <f t="shared" si="99"/>
        <v>Friday</v>
      </c>
    </row>
    <row r="604" spans="1:26" x14ac:dyDescent="0.35">
      <c r="A604" s="6">
        <v>603</v>
      </c>
      <c r="B604" s="7">
        <v>40571</v>
      </c>
      <c r="C604" s="6">
        <v>1</v>
      </c>
      <c r="D604" s="6">
        <v>0</v>
      </c>
      <c r="E604" s="6">
        <v>1</v>
      </c>
      <c r="F604" s="6">
        <v>8</v>
      </c>
      <c r="G604" s="6" t="b">
        <v>0</v>
      </c>
      <c r="H604" s="6">
        <v>5</v>
      </c>
      <c r="I604" s="6">
        <v>2</v>
      </c>
      <c r="J604" s="12">
        <v>0.16</v>
      </c>
      <c r="K604" s="6">
        <v>0.19700000000000001</v>
      </c>
      <c r="L604" s="6">
        <v>0.86</v>
      </c>
      <c r="M604" s="6">
        <v>8.9599999999999999E-2</v>
      </c>
      <c r="N604" s="6">
        <v>2</v>
      </c>
      <c r="O604" s="6">
        <v>155</v>
      </c>
      <c r="P604" s="6">
        <v>157</v>
      </c>
      <c r="Q604" s="15" t="str">
        <f t="shared" si="90"/>
        <v>Weekday</v>
      </c>
      <c r="R604" s="15" t="str">
        <f t="shared" si="91"/>
        <v>Morning</v>
      </c>
      <c r="S604" s="15" t="str">
        <f t="shared" si="92"/>
        <v>Mild</v>
      </c>
      <c r="T604" s="15" t="str">
        <f t="shared" si="93"/>
        <v>Humid</v>
      </c>
      <c r="U604" s="15" t="str">
        <f t="shared" si="94"/>
        <v>Mist/Cloudy</v>
      </c>
      <c r="V604" s="15" t="str">
        <f t="shared" si="95"/>
        <v>AM Peak</v>
      </c>
      <c r="W604" s="15" t="str">
        <f t="shared" si="96"/>
        <v>Jan</v>
      </c>
      <c r="X604" s="15" t="str">
        <f t="shared" si="97"/>
        <v>2011-Jan</v>
      </c>
      <c r="Y604" s="15" t="str">
        <f t="shared" si="98"/>
        <v>High Demand</v>
      </c>
      <c r="Z604" t="str">
        <f t="shared" si="99"/>
        <v>Friday</v>
      </c>
    </row>
    <row r="605" spans="1:26" x14ac:dyDescent="0.35">
      <c r="A605" s="8">
        <v>604</v>
      </c>
      <c r="B605" s="9">
        <v>40571</v>
      </c>
      <c r="C605" s="8">
        <v>1</v>
      </c>
      <c r="D605" s="8">
        <v>0</v>
      </c>
      <c r="E605" s="8">
        <v>1</v>
      </c>
      <c r="F605" s="8">
        <v>9</v>
      </c>
      <c r="G605" s="8" t="b">
        <v>0</v>
      </c>
      <c r="H605" s="8">
        <v>5</v>
      </c>
      <c r="I605" s="8">
        <v>3</v>
      </c>
      <c r="J605" s="13">
        <v>0.18</v>
      </c>
      <c r="K605" s="8">
        <v>0.21210000000000001</v>
      </c>
      <c r="L605" s="8">
        <v>0.86</v>
      </c>
      <c r="M605" s="8">
        <v>8.9599999999999999E-2</v>
      </c>
      <c r="N605" s="8">
        <v>6</v>
      </c>
      <c r="O605" s="8">
        <v>95</v>
      </c>
      <c r="P605" s="8">
        <v>101</v>
      </c>
      <c r="Q605" s="15" t="str">
        <f t="shared" si="90"/>
        <v>Weekday</v>
      </c>
      <c r="R605" s="15" t="str">
        <f t="shared" si="91"/>
        <v>Morning</v>
      </c>
      <c r="S605" s="15" t="str">
        <f t="shared" si="92"/>
        <v>Mild</v>
      </c>
      <c r="T605" s="15" t="str">
        <f t="shared" si="93"/>
        <v>Humid</v>
      </c>
      <c r="U605" s="15" t="str">
        <f t="shared" si="94"/>
        <v>Light Rain</v>
      </c>
      <c r="V605" s="15" t="str">
        <f t="shared" si="95"/>
        <v>AM Peak</v>
      </c>
      <c r="W605" s="15" t="str">
        <f t="shared" si="96"/>
        <v>Jan</v>
      </c>
      <c r="X605" s="15" t="str">
        <f t="shared" si="97"/>
        <v>2011-Jan</v>
      </c>
      <c r="Y605" s="15" t="str">
        <f t="shared" si="98"/>
        <v>High Demand</v>
      </c>
      <c r="Z605" t="str">
        <f t="shared" si="99"/>
        <v>Friday</v>
      </c>
    </row>
    <row r="606" spans="1:26" x14ac:dyDescent="0.35">
      <c r="A606" s="6">
        <v>605</v>
      </c>
      <c r="B606" s="7">
        <v>40571</v>
      </c>
      <c r="C606" s="6">
        <v>1</v>
      </c>
      <c r="D606" s="6">
        <v>0</v>
      </c>
      <c r="E606" s="6">
        <v>1</v>
      </c>
      <c r="F606" s="6">
        <v>10</v>
      </c>
      <c r="G606" s="6" t="b">
        <v>0</v>
      </c>
      <c r="H606" s="6">
        <v>5</v>
      </c>
      <c r="I606" s="6">
        <v>3</v>
      </c>
      <c r="J606" s="12">
        <v>0.18</v>
      </c>
      <c r="K606" s="6">
        <v>0.21210000000000001</v>
      </c>
      <c r="L606" s="6">
        <v>0.86</v>
      </c>
      <c r="M606" s="6">
        <v>0.1045</v>
      </c>
      <c r="N606" s="6">
        <v>0</v>
      </c>
      <c r="O606" s="6">
        <v>49</v>
      </c>
      <c r="P606" s="6">
        <v>49</v>
      </c>
      <c r="Q606" s="15" t="str">
        <f t="shared" si="90"/>
        <v>Weekday</v>
      </c>
      <c r="R606" s="15" t="str">
        <f t="shared" si="91"/>
        <v>Morning</v>
      </c>
      <c r="S606" s="15" t="str">
        <f t="shared" si="92"/>
        <v>Mild</v>
      </c>
      <c r="T606" s="15" t="str">
        <f t="shared" si="93"/>
        <v>Humid</v>
      </c>
      <c r="U606" s="15" t="str">
        <f t="shared" si="94"/>
        <v>Light Rain</v>
      </c>
      <c r="V606" s="15" t="str">
        <f t="shared" si="95"/>
        <v>Off Peak</v>
      </c>
      <c r="W606" s="15" t="str">
        <f t="shared" si="96"/>
        <v>Jan</v>
      </c>
      <c r="X606" s="15" t="str">
        <f t="shared" si="97"/>
        <v>2011-Jan</v>
      </c>
      <c r="Y606" s="15" t="str">
        <f t="shared" si="98"/>
        <v>Low Demand</v>
      </c>
      <c r="Z606" t="str">
        <f t="shared" si="99"/>
        <v>Friday</v>
      </c>
    </row>
    <row r="607" spans="1:26" x14ac:dyDescent="0.35">
      <c r="A607" s="8">
        <v>606</v>
      </c>
      <c r="B607" s="9">
        <v>40571</v>
      </c>
      <c r="C607" s="8">
        <v>1</v>
      </c>
      <c r="D607" s="8">
        <v>0</v>
      </c>
      <c r="E607" s="8">
        <v>1</v>
      </c>
      <c r="F607" s="8">
        <v>11</v>
      </c>
      <c r="G607" s="8" t="b">
        <v>0</v>
      </c>
      <c r="H607" s="8">
        <v>5</v>
      </c>
      <c r="I607" s="8">
        <v>3</v>
      </c>
      <c r="J607" s="13">
        <v>0.18</v>
      </c>
      <c r="K607" s="8">
        <v>0.21210000000000001</v>
      </c>
      <c r="L607" s="8">
        <v>0.93</v>
      </c>
      <c r="M607" s="8">
        <v>0.1045</v>
      </c>
      <c r="N607" s="8">
        <v>0</v>
      </c>
      <c r="O607" s="8">
        <v>30</v>
      </c>
      <c r="P607" s="8">
        <v>30</v>
      </c>
      <c r="Q607" s="15" t="str">
        <f t="shared" si="90"/>
        <v>Weekday</v>
      </c>
      <c r="R607" s="15" t="str">
        <f t="shared" si="91"/>
        <v>Morning</v>
      </c>
      <c r="S607" s="15" t="str">
        <f t="shared" si="92"/>
        <v>Mild</v>
      </c>
      <c r="T607" s="15" t="str">
        <f t="shared" si="93"/>
        <v>Humid</v>
      </c>
      <c r="U607" s="15" t="str">
        <f t="shared" si="94"/>
        <v>Light Rain</v>
      </c>
      <c r="V607" s="15" t="str">
        <f t="shared" si="95"/>
        <v>Off Peak</v>
      </c>
      <c r="W607" s="15" t="str">
        <f t="shared" si="96"/>
        <v>Jan</v>
      </c>
      <c r="X607" s="15" t="str">
        <f t="shared" si="97"/>
        <v>2011-Jan</v>
      </c>
      <c r="Y607" s="15" t="str">
        <f t="shared" si="98"/>
        <v>Low Demand</v>
      </c>
      <c r="Z607" t="str">
        <f t="shared" si="99"/>
        <v>Friday</v>
      </c>
    </row>
    <row r="608" spans="1:26" x14ac:dyDescent="0.35">
      <c r="A608" s="6">
        <v>607</v>
      </c>
      <c r="B608" s="7">
        <v>40571</v>
      </c>
      <c r="C608" s="6">
        <v>1</v>
      </c>
      <c r="D608" s="6">
        <v>0</v>
      </c>
      <c r="E608" s="6">
        <v>1</v>
      </c>
      <c r="F608" s="6">
        <v>12</v>
      </c>
      <c r="G608" s="6" t="b">
        <v>0</v>
      </c>
      <c r="H608" s="6">
        <v>5</v>
      </c>
      <c r="I608" s="6">
        <v>3</v>
      </c>
      <c r="J608" s="12">
        <v>0.18</v>
      </c>
      <c r="K608" s="6">
        <v>0.21210000000000001</v>
      </c>
      <c r="L608" s="6">
        <v>0.93</v>
      </c>
      <c r="M608" s="6">
        <v>0.1045</v>
      </c>
      <c r="N608" s="6">
        <v>1</v>
      </c>
      <c r="O608" s="6">
        <v>28</v>
      </c>
      <c r="P608" s="6">
        <v>29</v>
      </c>
      <c r="Q608" s="15" t="str">
        <f t="shared" si="90"/>
        <v>Weekday</v>
      </c>
      <c r="R608" s="15" t="str">
        <f t="shared" si="91"/>
        <v>Afternoon</v>
      </c>
      <c r="S608" s="15" t="str">
        <f t="shared" si="92"/>
        <v>Mild</v>
      </c>
      <c r="T608" s="15" t="str">
        <f t="shared" si="93"/>
        <v>Humid</v>
      </c>
      <c r="U608" s="15" t="str">
        <f t="shared" si="94"/>
        <v>Light Rain</v>
      </c>
      <c r="V608" s="15" t="str">
        <f t="shared" si="95"/>
        <v>Off Peak</v>
      </c>
      <c r="W608" s="15" t="str">
        <f t="shared" si="96"/>
        <v>Jan</v>
      </c>
      <c r="X608" s="15" t="str">
        <f t="shared" si="97"/>
        <v>2011-Jan</v>
      </c>
      <c r="Y608" s="15" t="str">
        <f t="shared" si="98"/>
        <v>Low Demand</v>
      </c>
      <c r="Z608" t="str">
        <f t="shared" si="99"/>
        <v>Friday</v>
      </c>
    </row>
    <row r="609" spans="1:26" x14ac:dyDescent="0.35">
      <c r="A609" s="8">
        <v>608</v>
      </c>
      <c r="B609" s="9">
        <v>40571</v>
      </c>
      <c r="C609" s="8">
        <v>1</v>
      </c>
      <c r="D609" s="8">
        <v>0</v>
      </c>
      <c r="E609" s="8">
        <v>1</v>
      </c>
      <c r="F609" s="8">
        <v>13</v>
      </c>
      <c r="G609" s="8" t="b">
        <v>0</v>
      </c>
      <c r="H609" s="8">
        <v>5</v>
      </c>
      <c r="I609" s="8">
        <v>3</v>
      </c>
      <c r="J609" s="13">
        <v>0.18</v>
      </c>
      <c r="K609" s="8">
        <v>0.21210000000000001</v>
      </c>
      <c r="L609" s="8">
        <v>0.93</v>
      </c>
      <c r="M609" s="8">
        <v>0.1045</v>
      </c>
      <c r="N609" s="8">
        <v>0</v>
      </c>
      <c r="O609" s="8">
        <v>31</v>
      </c>
      <c r="P609" s="8">
        <v>31</v>
      </c>
      <c r="Q609" s="15" t="str">
        <f t="shared" si="90"/>
        <v>Weekday</v>
      </c>
      <c r="R609" s="15" t="str">
        <f t="shared" si="91"/>
        <v>Afternoon</v>
      </c>
      <c r="S609" s="15" t="str">
        <f t="shared" si="92"/>
        <v>Mild</v>
      </c>
      <c r="T609" s="15" t="str">
        <f t="shared" si="93"/>
        <v>Humid</v>
      </c>
      <c r="U609" s="15" t="str">
        <f t="shared" si="94"/>
        <v>Light Rain</v>
      </c>
      <c r="V609" s="15" t="str">
        <f t="shared" si="95"/>
        <v>Off Peak</v>
      </c>
      <c r="W609" s="15" t="str">
        <f t="shared" si="96"/>
        <v>Jan</v>
      </c>
      <c r="X609" s="15" t="str">
        <f t="shared" si="97"/>
        <v>2011-Jan</v>
      </c>
      <c r="Y609" s="15" t="str">
        <f t="shared" si="98"/>
        <v>Low Demand</v>
      </c>
      <c r="Z609" t="str">
        <f t="shared" si="99"/>
        <v>Friday</v>
      </c>
    </row>
    <row r="610" spans="1:26" x14ac:dyDescent="0.35">
      <c r="A610" s="6">
        <v>609</v>
      </c>
      <c r="B610" s="7">
        <v>40571</v>
      </c>
      <c r="C610" s="6">
        <v>1</v>
      </c>
      <c r="D610" s="6">
        <v>0</v>
      </c>
      <c r="E610" s="6">
        <v>1</v>
      </c>
      <c r="F610" s="6">
        <v>14</v>
      </c>
      <c r="G610" s="6" t="b">
        <v>0</v>
      </c>
      <c r="H610" s="6">
        <v>5</v>
      </c>
      <c r="I610" s="6">
        <v>3</v>
      </c>
      <c r="J610" s="12">
        <v>0.22</v>
      </c>
      <c r="K610" s="6">
        <v>0.2727</v>
      </c>
      <c r="L610" s="6">
        <v>0.8</v>
      </c>
      <c r="M610" s="6">
        <v>0</v>
      </c>
      <c r="N610" s="6">
        <v>2</v>
      </c>
      <c r="O610" s="6">
        <v>36</v>
      </c>
      <c r="P610" s="6">
        <v>38</v>
      </c>
      <c r="Q610" s="15" t="str">
        <f t="shared" si="90"/>
        <v>Weekday</v>
      </c>
      <c r="R610" s="15" t="str">
        <f t="shared" si="91"/>
        <v>Afternoon</v>
      </c>
      <c r="S610" s="15" t="str">
        <f t="shared" si="92"/>
        <v>Hot</v>
      </c>
      <c r="T610" s="15" t="str">
        <f t="shared" si="93"/>
        <v>Comfortable</v>
      </c>
      <c r="U610" s="15" t="str">
        <f t="shared" si="94"/>
        <v>Light Rain</v>
      </c>
      <c r="V610" s="15" t="str">
        <f t="shared" si="95"/>
        <v>Off Peak</v>
      </c>
      <c r="W610" s="15" t="str">
        <f t="shared" si="96"/>
        <v>Jan</v>
      </c>
      <c r="X610" s="15" t="str">
        <f t="shared" si="97"/>
        <v>2011-Jan</v>
      </c>
      <c r="Y610" s="15" t="str">
        <f t="shared" si="98"/>
        <v>Low Demand</v>
      </c>
      <c r="Z610" t="str">
        <f t="shared" si="99"/>
        <v>Friday</v>
      </c>
    </row>
    <row r="611" spans="1:26" x14ac:dyDescent="0.35">
      <c r="A611" s="8">
        <v>610</v>
      </c>
      <c r="B611" s="9">
        <v>40571</v>
      </c>
      <c r="C611" s="8">
        <v>1</v>
      </c>
      <c r="D611" s="8">
        <v>0</v>
      </c>
      <c r="E611" s="8">
        <v>1</v>
      </c>
      <c r="F611" s="8">
        <v>15</v>
      </c>
      <c r="G611" s="8" t="b">
        <v>0</v>
      </c>
      <c r="H611" s="8">
        <v>5</v>
      </c>
      <c r="I611" s="8">
        <v>2</v>
      </c>
      <c r="J611" s="13">
        <v>0.2</v>
      </c>
      <c r="K611" s="8">
        <v>0.2576</v>
      </c>
      <c r="L611" s="8">
        <v>0.86</v>
      </c>
      <c r="M611" s="8">
        <v>0</v>
      </c>
      <c r="N611" s="8">
        <v>1</v>
      </c>
      <c r="O611" s="8">
        <v>40</v>
      </c>
      <c r="P611" s="8">
        <v>41</v>
      </c>
      <c r="Q611" s="15" t="str">
        <f t="shared" si="90"/>
        <v>Weekday</v>
      </c>
      <c r="R611" s="15" t="str">
        <f t="shared" si="91"/>
        <v>Afternoon</v>
      </c>
      <c r="S611" s="15" t="str">
        <f t="shared" si="92"/>
        <v>Mild</v>
      </c>
      <c r="T611" s="15" t="str">
        <f t="shared" si="93"/>
        <v>Humid</v>
      </c>
      <c r="U611" s="15" t="str">
        <f t="shared" si="94"/>
        <v>Mist/Cloudy</v>
      </c>
      <c r="V611" s="15" t="str">
        <f t="shared" si="95"/>
        <v>Off Peak</v>
      </c>
      <c r="W611" s="15" t="str">
        <f t="shared" si="96"/>
        <v>Jan</v>
      </c>
      <c r="X611" s="15" t="str">
        <f t="shared" si="97"/>
        <v>2011-Jan</v>
      </c>
      <c r="Y611" s="15" t="str">
        <f t="shared" si="98"/>
        <v>Low Demand</v>
      </c>
      <c r="Z611" t="str">
        <f t="shared" si="99"/>
        <v>Friday</v>
      </c>
    </row>
    <row r="612" spans="1:26" x14ac:dyDescent="0.35">
      <c r="A612" s="6">
        <v>611</v>
      </c>
      <c r="B612" s="7">
        <v>40571</v>
      </c>
      <c r="C612" s="6">
        <v>1</v>
      </c>
      <c r="D612" s="6">
        <v>0</v>
      </c>
      <c r="E612" s="6">
        <v>1</v>
      </c>
      <c r="F612" s="6">
        <v>16</v>
      </c>
      <c r="G612" s="6" t="b">
        <v>0</v>
      </c>
      <c r="H612" s="6">
        <v>5</v>
      </c>
      <c r="I612" s="6">
        <v>1</v>
      </c>
      <c r="J612" s="12">
        <v>0.22</v>
      </c>
      <c r="K612" s="6">
        <v>0.2727</v>
      </c>
      <c r="L612" s="6">
        <v>0.8</v>
      </c>
      <c r="M612" s="6">
        <v>0</v>
      </c>
      <c r="N612" s="6">
        <v>10</v>
      </c>
      <c r="O612" s="6">
        <v>70</v>
      </c>
      <c r="P612" s="6">
        <v>80</v>
      </c>
      <c r="Q612" s="15" t="str">
        <f t="shared" si="90"/>
        <v>Weekday</v>
      </c>
      <c r="R612" s="15" t="str">
        <f t="shared" si="91"/>
        <v>Afternoon</v>
      </c>
      <c r="S612" s="15" t="str">
        <f t="shared" si="92"/>
        <v>Hot</v>
      </c>
      <c r="T612" s="15" t="str">
        <f t="shared" si="93"/>
        <v>Comfortable</v>
      </c>
      <c r="U612" s="15" t="str">
        <f t="shared" si="94"/>
        <v>Clear</v>
      </c>
      <c r="V612" s="15" t="str">
        <f t="shared" si="95"/>
        <v>Off Peak</v>
      </c>
      <c r="W612" s="15" t="str">
        <f t="shared" si="96"/>
        <v>Jan</v>
      </c>
      <c r="X612" s="15" t="str">
        <f t="shared" si="97"/>
        <v>2011-Jan</v>
      </c>
      <c r="Y612" s="15" t="str">
        <f t="shared" si="98"/>
        <v>High Demand</v>
      </c>
      <c r="Z612" t="str">
        <f t="shared" si="99"/>
        <v>Friday</v>
      </c>
    </row>
    <row r="613" spans="1:26" x14ac:dyDescent="0.35">
      <c r="A613" s="8">
        <v>612</v>
      </c>
      <c r="B613" s="9">
        <v>40571</v>
      </c>
      <c r="C613" s="8">
        <v>1</v>
      </c>
      <c r="D613" s="8">
        <v>0</v>
      </c>
      <c r="E613" s="8">
        <v>1</v>
      </c>
      <c r="F613" s="8">
        <v>17</v>
      </c>
      <c r="G613" s="8" t="b">
        <v>0</v>
      </c>
      <c r="H613" s="8">
        <v>5</v>
      </c>
      <c r="I613" s="8">
        <v>1</v>
      </c>
      <c r="J613" s="13">
        <v>0.24</v>
      </c>
      <c r="K613" s="8">
        <v>0.2424</v>
      </c>
      <c r="L613" s="8">
        <v>0.75</v>
      </c>
      <c r="M613" s="8">
        <v>0.1343</v>
      </c>
      <c r="N613" s="8">
        <v>2</v>
      </c>
      <c r="O613" s="8">
        <v>147</v>
      </c>
      <c r="P613" s="8">
        <v>149</v>
      </c>
      <c r="Q613" s="15" t="str">
        <f t="shared" si="90"/>
        <v>Weekday</v>
      </c>
      <c r="R613" s="15" t="str">
        <f t="shared" si="91"/>
        <v>Night</v>
      </c>
      <c r="S613" s="15" t="str">
        <f t="shared" si="92"/>
        <v>Hot</v>
      </c>
      <c r="T613" s="15" t="str">
        <f t="shared" si="93"/>
        <v>Comfortable</v>
      </c>
      <c r="U613" s="15" t="str">
        <f t="shared" si="94"/>
        <v>Clear</v>
      </c>
      <c r="V613" s="15" t="str">
        <f t="shared" si="95"/>
        <v>PM Peak</v>
      </c>
      <c r="W613" s="15" t="str">
        <f t="shared" si="96"/>
        <v>Jan</v>
      </c>
      <c r="X613" s="15" t="str">
        <f t="shared" si="97"/>
        <v>2011-Jan</v>
      </c>
      <c r="Y613" s="15" t="str">
        <f t="shared" si="98"/>
        <v>High Demand</v>
      </c>
      <c r="Z613" t="str">
        <f t="shared" si="99"/>
        <v>Friday</v>
      </c>
    </row>
    <row r="614" spans="1:26" x14ac:dyDescent="0.35">
      <c r="A614" s="6">
        <v>613</v>
      </c>
      <c r="B614" s="7">
        <v>40571</v>
      </c>
      <c r="C614" s="6">
        <v>1</v>
      </c>
      <c r="D614" s="6">
        <v>0</v>
      </c>
      <c r="E614" s="6">
        <v>1</v>
      </c>
      <c r="F614" s="6">
        <v>18</v>
      </c>
      <c r="G614" s="6" t="b">
        <v>0</v>
      </c>
      <c r="H614" s="6">
        <v>5</v>
      </c>
      <c r="I614" s="6">
        <v>1</v>
      </c>
      <c r="J614" s="12">
        <v>0.24</v>
      </c>
      <c r="K614" s="6">
        <v>0.2273</v>
      </c>
      <c r="L614" s="6">
        <v>0.75</v>
      </c>
      <c r="M614" s="6">
        <v>0.19400000000000001</v>
      </c>
      <c r="N614" s="6">
        <v>2</v>
      </c>
      <c r="O614" s="6">
        <v>107</v>
      </c>
      <c r="P614" s="6">
        <v>109</v>
      </c>
      <c r="Q614" s="15" t="str">
        <f t="shared" si="90"/>
        <v>Weekday</v>
      </c>
      <c r="R614" s="15" t="str">
        <f t="shared" si="91"/>
        <v>Night</v>
      </c>
      <c r="S614" s="15" t="str">
        <f t="shared" si="92"/>
        <v>Hot</v>
      </c>
      <c r="T614" s="15" t="str">
        <f t="shared" si="93"/>
        <v>Comfortable</v>
      </c>
      <c r="U614" s="15" t="str">
        <f t="shared" si="94"/>
        <v>Clear</v>
      </c>
      <c r="V614" s="15" t="str">
        <f t="shared" si="95"/>
        <v>PM Peak</v>
      </c>
      <c r="W614" s="15" t="str">
        <f t="shared" si="96"/>
        <v>Jan</v>
      </c>
      <c r="X614" s="15" t="str">
        <f t="shared" si="97"/>
        <v>2011-Jan</v>
      </c>
      <c r="Y614" s="15" t="str">
        <f t="shared" si="98"/>
        <v>High Demand</v>
      </c>
      <c r="Z614" t="str">
        <f t="shared" si="99"/>
        <v>Friday</v>
      </c>
    </row>
    <row r="615" spans="1:26" x14ac:dyDescent="0.35">
      <c r="A615" s="8">
        <v>614</v>
      </c>
      <c r="B615" s="9">
        <v>40571</v>
      </c>
      <c r="C615" s="8">
        <v>1</v>
      </c>
      <c r="D615" s="8">
        <v>0</v>
      </c>
      <c r="E615" s="8">
        <v>1</v>
      </c>
      <c r="F615" s="8">
        <v>19</v>
      </c>
      <c r="G615" s="8" t="b">
        <v>0</v>
      </c>
      <c r="H615" s="8">
        <v>5</v>
      </c>
      <c r="I615" s="8">
        <v>2</v>
      </c>
      <c r="J615" s="13">
        <v>0.24</v>
      </c>
      <c r="K615" s="8">
        <v>0.2424</v>
      </c>
      <c r="L615" s="8">
        <v>0.75</v>
      </c>
      <c r="M615" s="8">
        <v>0.1343</v>
      </c>
      <c r="N615" s="8">
        <v>5</v>
      </c>
      <c r="O615" s="8">
        <v>84</v>
      </c>
      <c r="P615" s="8">
        <v>89</v>
      </c>
      <c r="Q615" s="15" t="str">
        <f t="shared" si="90"/>
        <v>Weekday</v>
      </c>
      <c r="R615" s="15" t="str">
        <f t="shared" si="91"/>
        <v>Night</v>
      </c>
      <c r="S615" s="15" t="str">
        <f t="shared" si="92"/>
        <v>Hot</v>
      </c>
      <c r="T615" s="15" t="str">
        <f t="shared" si="93"/>
        <v>Comfortable</v>
      </c>
      <c r="U615" s="15" t="str">
        <f t="shared" si="94"/>
        <v>Mist/Cloudy</v>
      </c>
      <c r="V615" s="15" t="str">
        <f t="shared" si="95"/>
        <v>PM Peak</v>
      </c>
      <c r="W615" s="15" t="str">
        <f t="shared" si="96"/>
        <v>Jan</v>
      </c>
      <c r="X615" s="15" t="str">
        <f t="shared" si="97"/>
        <v>2011-Jan</v>
      </c>
      <c r="Y615" s="15" t="str">
        <f t="shared" si="98"/>
        <v>High Demand</v>
      </c>
      <c r="Z615" t="str">
        <f t="shared" si="99"/>
        <v>Friday</v>
      </c>
    </row>
    <row r="616" spans="1:26" x14ac:dyDescent="0.35">
      <c r="A616" s="6">
        <v>615</v>
      </c>
      <c r="B616" s="7">
        <v>40571</v>
      </c>
      <c r="C616" s="6">
        <v>1</v>
      </c>
      <c r="D616" s="6">
        <v>0</v>
      </c>
      <c r="E616" s="6">
        <v>1</v>
      </c>
      <c r="F616" s="6">
        <v>20</v>
      </c>
      <c r="G616" s="6" t="b">
        <v>0</v>
      </c>
      <c r="H616" s="6">
        <v>5</v>
      </c>
      <c r="I616" s="6">
        <v>2</v>
      </c>
      <c r="J616" s="12">
        <v>0.24</v>
      </c>
      <c r="K616" s="6">
        <v>0.2273</v>
      </c>
      <c r="L616" s="6">
        <v>0.7</v>
      </c>
      <c r="M616" s="6">
        <v>0.19400000000000001</v>
      </c>
      <c r="N616" s="6">
        <v>1</v>
      </c>
      <c r="O616" s="6">
        <v>61</v>
      </c>
      <c r="P616" s="6">
        <v>62</v>
      </c>
      <c r="Q616" s="15" t="str">
        <f t="shared" si="90"/>
        <v>Weekday</v>
      </c>
      <c r="R616" s="15" t="str">
        <f t="shared" si="91"/>
        <v>Night</v>
      </c>
      <c r="S616" s="15" t="str">
        <f t="shared" si="92"/>
        <v>Hot</v>
      </c>
      <c r="T616" s="15" t="str">
        <f t="shared" si="93"/>
        <v>Comfortable</v>
      </c>
      <c r="U616" s="15" t="str">
        <f t="shared" si="94"/>
        <v>Mist/Cloudy</v>
      </c>
      <c r="V616" s="15" t="str">
        <f t="shared" si="95"/>
        <v>Off Peak</v>
      </c>
      <c r="W616" s="15" t="str">
        <f t="shared" si="96"/>
        <v>Jan</v>
      </c>
      <c r="X616" s="15" t="str">
        <f t="shared" si="97"/>
        <v>2011-Jan</v>
      </c>
      <c r="Y616" s="15" t="str">
        <f t="shared" si="98"/>
        <v>High Demand</v>
      </c>
      <c r="Z616" t="str">
        <f t="shared" si="99"/>
        <v>Friday</v>
      </c>
    </row>
    <row r="617" spans="1:26" x14ac:dyDescent="0.35">
      <c r="A617" s="8">
        <v>616</v>
      </c>
      <c r="B617" s="9">
        <v>40571</v>
      </c>
      <c r="C617" s="8">
        <v>1</v>
      </c>
      <c r="D617" s="8">
        <v>0</v>
      </c>
      <c r="E617" s="8">
        <v>1</v>
      </c>
      <c r="F617" s="8">
        <v>21</v>
      </c>
      <c r="G617" s="8" t="b">
        <v>0</v>
      </c>
      <c r="H617" s="8">
        <v>5</v>
      </c>
      <c r="I617" s="8">
        <v>2</v>
      </c>
      <c r="J617" s="13">
        <v>0.22</v>
      </c>
      <c r="K617" s="8">
        <v>0.2273</v>
      </c>
      <c r="L617" s="8">
        <v>0.75</v>
      </c>
      <c r="M617" s="8">
        <v>0.1343</v>
      </c>
      <c r="N617" s="8">
        <v>1</v>
      </c>
      <c r="O617" s="8">
        <v>57</v>
      </c>
      <c r="P617" s="8">
        <v>58</v>
      </c>
      <c r="Q617" s="15" t="str">
        <f t="shared" si="90"/>
        <v>Weekday</v>
      </c>
      <c r="R617" s="15" t="str">
        <f t="shared" si="91"/>
        <v>Night</v>
      </c>
      <c r="S617" s="15" t="str">
        <f t="shared" si="92"/>
        <v>Hot</v>
      </c>
      <c r="T617" s="15" t="str">
        <f t="shared" si="93"/>
        <v>Comfortable</v>
      </c>
      <c r="U617" s="15" t="str">
        <f t="shared" si="94"/>
        <v>Mist/Cloudy</v>
      </c>
      <c r="V617" s="15" t="str">
        <f t="shared" si="95"/>
        <v>Off Peak</v>
      </c>
      <c r="W617" s="15" t="str">
        <f t="shared" si="96"/>
        <v>Jan</v>
      </c>
      <c r="X617" s="15" t="str">
        <f t="shared" si="97"/>
        <v>2011-Jan</v>
      </c>
      <c r="Y617" s="15" t="str">
        <f t="shared" si="98"/>
        <v>Low Demand</v>
      </c>
      <c r="Z617" t="str">
        <f t="shared" si="99"/>
        <v>Friday</v>
      </c>
    </row>
    <row r="618" spans="1:26" x14ac:dyDescent="0.35">
      <c r="A618" s="6">
        <v>617</v>
      </c>
      <c r="B618" s="7">
        <v>40571</v>
      </c>
      <c r="C618" s="6">
        <v>1</v>
      </c>
      <c r="D618" s="6">
        <v>0</v>
      </c>
      <c r="E618" s="6">
        <v>1</v>
      </c>
      <c r="F618" s="6">
        <v>22</v>
      </c>
      <c r="G618" s="6" t="b">
        <v>0</v>
      </c>
      <c r="H618" s="6">
        <v>5</v>
      </c>
      <c r="I618" s="6">
        <v>1</v>
      </c>
      <c r="J618" s="12">
        <v>0.24</v>
      </c>
      <c r="K618" s="6">
        <v>0.21210000000000001</v>
      </c>
      <c r="L618" s="6">
        <v>0.65</v>
      </c>
      <c r="M618" s="6">
        <v>0.35820000000000002</v>
      </c>
      <c r="N618" s="6">
        <v>0</v>
      </c>
      <c r="O618" s="6">
        <v>26</v>
      </c>
      <c r="P618" s="6">
        <v>26</v>
      </c>
      <c r="Q618" s="15" t="str">
        <f t="shared" si="90"/>
        <v>Weekday</v>
      </c>
      <c r="R618" s="15" t="str">
        <f t="shared" si="91"/>
        <v>Night</v>
      </c>
      <c r="S618" s="15" t="str">
        <f t="shared" si="92"/>
        <v>Hot</v>
      </c>
      <c r="T618" s="15" t="str">
        <f t="shared" si="93"/>
        <v>Comfortable</v>
      </c>
      <c r="U618" s="15" t="str">
        <f t="shared" si="94"/>
        <v>Clear</v>
      </c>
      <c r="V618" s="15" t="str">
        <f t="shared" si="95"/>
        <v>Off Peak</v>
      </c>
      <c r="W618" s="15" t="str">
        <f t="shared" si="96"/>
        <v>Jan</v>
      </c>
      <c r="X618" s="15" t="str">
        <f t="shared" si="97"/>
        <v>2011-Jan</v>
      </c>
      <c r="Y618" s="15" t="str">
        <f t="shared" si="98"/>
        <v>Low Demand</v>
      </c>
      <c r="Z618" t="str">
        <f t="shared" si="99"/>
        <v>Friday</v>
      </c>
    </row>
    <row r="619" spans="1:26" x14ac:dyDescent="0.35">
      <c r="A619" s="8">
        <v>618</v>
      </c>
      <c r="B619" s="9">
        <v>40571</v>
      </c>
      <c r="C619" s="8">
        <v>1</v>
      </c>
      <c r="D619" s="8">
        <v>0</v>
      </c>
      <c r="E619" s="8">
        <v>1</v>
      </c>
      <c r="F619" s="8">
        <v>23</v>
      </c>
      <c r="G619" s="8" t="b">
        <v>0</v>
      </c>
      <c r="H619" s="8">
        <v>5</v>
      </c>
      <c r="I619" s="8">
        <v>1</v>
      </c>
      <c r="J619" s="13">
        <v>0.24</v>
      </c>
      <c r="K619" s="8">
        <v>0.2273</v>
      </c>
      <c r="L619" s="8">
        <v>0.6</v>
      </c>
      <c r="M619" s="8">
        <v>0.22389999999999999</v>
      </c>
      <c r="N619" s="8">
        <v>1</v>
      </c>
      <c r="O619" s="8">
        <v>22</v>
      </c>
      <c r="P619" s="8">
        <v>23</v>
      </c>
      <c r="Q619" s="15" t="str">
        <f t="shared" si="90"/>
        <v>Weekday</v>
      </c>
      <c r="R619" s="15" t="str">
        <f t="shared" si="91"/>
        <v>Night</v>
      </c>
      <c r="S619" s="15" t="str">
        <f t="shared" si="92"/>
        <v>Hot</v>
      </c>
      <c r="T619" s="15" t="str">
        <f t="shared" si="93"/>
        <v>Comfortable</v>
      </c>
      <c r="U619" s="15" t="str">
        <f t="shared" si="94"/>
        <v>Clear</v>
      </c>
      <c r="V619" s="15" t="str">
        <f t="shared" si="95"/>
        <v>Off Peak</v>
      </c>
      <c r="W619" s="15" t="str">
        <f t="shared" si="96"/>
        <v>Jan</v>
      </c>
      <c r="X619" s="15" t="str">
        <f t="shared" si="97"/>
        <v>2011-Jan</v>
      </c>
      <c r="Y619" s="15" t="str">
        <f t="shared" si="98"/>
        <v>Low Demand</v>
      </c>
      <c r="Z619" t="str">
        <f t="shared" si="99"/>
        <v>Friday</v>
      </c>
    </row>
    <row r="620" spans="1:26" x14ac:dyDescent="0.35">
      <c r="A620" s="6">
        <v>619</v>
      </c>
      <c r="B620" s="7">
        <v>40572</v>
      </c>
      <c r="C620" s="6">
        <v>1</v>
      </c>
      <c r="D620" s="6">
        <v>0</v>
      </c>
      <c r="E620" s="6">
        <v>1</v>
      </c>
      <c r="F620" s="6">
        <v>0</v>
      </c>
      <c r="G620" s="6" t="b">
        <v>0</v>
      </c>
      <c r="H620" s="6">
        <v>6</v>
      </c>
      <c r="I620" s="6">
        <v>1</v>
      </c>
      <c r="J620" s="12">
        <v>0.22</v>
      </c>
      <c r="K620" s="6">
        <v>0.19700000000000001</v>
      </c>
      <c r="L620" s="6">
        <v>0.64</v>
      </c>
      <c r="M620" s="6">
        <v>0.35820000000000002</v>
      </c>
      <c r="N620" s="6">
        <v>2</v>
      </c>
      <c r="O620" s="6">
        <v>26</v>
      </c>
      <c r="P620" s="6">
        <v>28</v>
      </c>
      <c r="Q620" s="15" t="str">
        <f t="shared" si="90"/>
        <v>Weekend</v>
      </c>
      <c r="R620" s="15" t="str">
        <f t="shared" si="91"/>
        <v>Late Night</v>
      </c>
      <c r="S620" s="15" t="str">
        <f t="shared" si="92"/>
        <v>Hot</v>
      </c>
      <c r="T620" s="15" t="str">
        <f t="shared" si="93"/>
        <v>Comfortable</v>
      </c>
      <c r="U620" s="15" t="str">
        <f t="shared" si="94"/>
        <v>Clear</v>
      </c>
      <c r="V620" s="15" t="str">
        <f t="shared" si="95"/>
        <v>Off Peak</v>
      </c>
      <c r="W620" s="15" t="str">
        <f t="shared" si="96"/>
        <v>Jan</v>
      </c>
      <c r="X620" s="15" t="str">
        <f t="shared" si="97"/>
        <v>2011-Jan</v>
      </c>
      <c r="Y620" s="15" t="str">
        <f t="shared" si="98"/>
        <v>Low Demand</v>
      </c>
      <c r="Z620" t="str">
        <f t="shared" si="99"/>
        <v>Saturday</v>
      </c>
    </row>
    <row r="621" spans="1:26" x14ac:dyDescent="0.35">
      <c r="A621" s="8">
        <v>620</v>
      </c>
      <c r="B621" s="9">
        <v>40572</v>
      </c>
      <c r="C621" s="8">
        <v>1</v>
      </c>
      <c r="D621" s="8">
        <v>0</v>
      </c>
      <c r="E621" s="8">
        <v>1</v>
      </c>
      <c r="F621" s="8">
        <v>1</v>
      </c>
      <c r="G621" s="8" t="b">
        <v>0</v>
      </c>
      <c r="H621" s="8">
        <v>6</v>
      </c>
      <c r="I621" s="8">
        <v>1</v>
      </c>
      <c r="J621" s="13">
        <v>0.22</v>
      </c>
      <c r="K621" s="8">
        <v>0.2273</v>
      </c>
      <c r="L621" s="8">
        <v>0.64</v>
      </c>
      <c r="M621" s="8">
        <v>0.19400000000000001</v>
      </c>
      <c r="N621" s="8">
        <v>0</v>
      </c>
      <c r="O621" s="8">
        <v>20</v>
      </c>
      <c r="P621" s="8">
        <v>20</v>
      </c>
      <c r="Q621" s="15" t="str">
        <f t="shared" si="90"/>
        <v>Weekend</v>
      </c>
      <c r="R621" s="15" t="str">
        <f t="shared" si="91"/>
        <v>Late Night</v>
      </c>
      <c r="S621" s="15" t="str">
        <f t="shared" si="92"/>
        <v>Hot</v>
      </c>
      <c r="T621" s="15" t="str">
        <f t="shared" si="93"/>
        <v>Comfortable</v>
      </c>
      <c r="U621" s="15" t="str">
        <f t="shared" si="94"/>
        <v>Clear</v>
      </c>
      <c r="V621" s="15" t="str">
        <f t="shared" si="95"/>
        <v>Off Peak</v>
      </c>
      <c r="W621" s="15" t="str">
        <f t="shared" si="96"/>
        <v>Jan</v>
      </c>
      <c r="X621" s="15" t="str">
        <f t="shared" si="97"/>
        <v>2011-Jan</v>
      </c>
      <c r="Y621" s="15" t="str">
        <f t="shared" si="98"/>
        <v>Low Demand</v>
      </c>
      <c r="Z621" t="str">
        <f t="shared" si="99"/>
        <v>Saturday</v>
      </c>
    </row>
    <row r="622" spans="1:26" x14ac:dyDescent="0.35">
      <c r="A622" s="6">
        <v>621</v>
      </c>
      <c r="B622" s="7">
        <v>40572</v>
      </c>
      <c r="C622" s="6">
        <v>1</v>
      </c>
      <c r="D622" s="6">
        <v>0</v>
      </c>
      <c r="E622" s="6">
        <v>1</v>
      </c>
      <c r="F622" s="6">
        <v>2</v>
      </c>
      <c r="G622" s="6" t="b">
        <v>0</v>
      </c>
      <c r="H622" s="6">
        <v>6</v>
      </c>
      <c r="I622" s="6">
        <v>1</v>
      </c>
      <c r="J622" s="12">
        <v>0.22</v>
      </c>
      <c r="K622" s="6">
        <v>0.2273</v>
      </c>
      <c r="L622" s="6">
        <v>0.64</v>
      </c>
      <c r="M622" s="6">
        <v>0.16420000000000001</v>
      </c>
      <c r="N622" s="6">
        <v>0</v>
      </c>
      <c r="O622" s="6">
        <v>15</v>
      </c>
      <c r="P622" s="6">
        <v>15</v>
      </c>
      <c r="Q622" s="15" t="str">
        <f t="shared" si="90"/>
        <v>Weekend</v>
      </c>
      <c r="R622" s="15" t="str">
        <f t="shared" si="91"/>
        <v>Late Night</v>
      </c>
      <c r="S622" s="15" t="str">
        <f t="shared" si="92"/>
        <v>Hot</v>
      </c>
      <c r="T622" s="15" t="str">
        <f t="shared" si="93"/>
        <v>Comfortable</v>
      </c>
      <c r="U622" s="15" t="str">
        <f t="shared" si="94"/>
        <v>Clear</v>
      </c>
      <c r="V622" s="15" t="str">
        <f t="shared" si="95"/>
        <v>Off Peak</v>
      </c>
      <c r="W622" s="15" t="str">
        <f t="shared" si="96"/>
        <v>Jan</v>
      </c>
      <c r="X622" s="15" t="str">
        <f t="shared" si="97"/>
        <v>2011-Jan</v>
      </c>
      <c r="Y622" s="15" t="str">
        <f t="shared" si="98"/>
        <v>Low Demand</v>
      </c>
      <c r="Z622" t="str">
        <f t="shared" si="99"/>
        <v>Saturday</v>
      </c>
    </row>
    <row r="623" spans="1:26" x14ac:dyDescent="0.35">
      <c r="A623" s="8">
        <v>622</v>
      </c>
      <c r="B623" s="9">
        <v>40572</v>
      </c>
      <c r="C623" s="8">
        <v>1</v>
      </c>
      <c r="D623" s="8">
        <v>0</v>
      </c>
      <c r="E623" s="8">
        <v>1</v>
      </c>
      <c r="F623" s="8">
        <v>3</v>
      </c>
      <c r="G623" s="8" t="b">
        <v>0</v>
      </c>
      <c r="H623" s="8">
        <v>6</v>
      </c>
      <c r="I623" s="8">
        <v>1</v>
      </c>
      <c r="J623" s="13">
        <v>0.2</v>
      </c>
      <c r="K623" s="8">
        <v>0.21210000000000001</v>
      </c>
      <c r="L623" s="8">
        <v>0.64</v>
      </c>
      <c r="M623" s="8">
        <v>0.1343</v>
      </c>
      <c r="N623" s="8">
        <v>3</v>
      </c>
      <c r="O623" s="8">
        <v>5</v>
      </c>
      <c r="P623" s="8">
        <v>8</v>
      </c>
      <c r="Q623" s="15" t="str">
        <f t="shared" si="90"/>
        <v>Weekend</v>
      </c>
      <c r="R623" s="15" t="str">
        <f t="shared" si="91"/>
        <v>Late Night</v>
      </c>
      <c r="S623" s="15" t="str">
        <f t="shared" si="92"/>
        <v>Mild</v>
      </c>
      <c r="T623" s="15" t="str">
        <f t="shared" si="93"/>
        <v>Comfortable</v>
      </c>
      <c r="U623" s="15" t="str">
        <f t="shared" si="94"/>
        <v>Clear</v>
      </c>
      <c r="V623" s="15" t="str">
        <f t="shared" si="95"/>
        <v>Off Peak</v>
      </c>
      <c r="W623" s="15" t="str">
        <f t="shared" si="96"/>
        <v>Jan</v>
      </c>
      <c r="X623" s="15" t="str">
        <f t="shared" si="97"/>
        <v>2011-Jan</v>
      </c>
      <c r="Y623" s="15" t="str">
        <f t="shared" si="98"/>
        <v>Low Demand</v>
      </c>
      <c r="Z623" t="str">
        <f t="shared" si="99"/>
        <v>Saturday</v>
      </c>
    </row>
    <row r="624" spans="1:26" x14ac:dyDescent="0.35">
      <c r="A624" s="6">
        <v>623</v>
      </c>
      <c r="B624" s="7">
        <v>40572</v>
      </c>
      <c r="C624" s="6">
        <v>1</v>
      </c>
      <c r="D624" s="6">
        <v>0</v>
      </c>
      <c r="E624" s="6">
        <v>1</v>
      </c>
      <c r="F624" s="6">
        <v>4</v>
      </c>
      <c r="G624" s="6" t="b">
        <v>0</v>
      </c>
      <c r="H624" s="6">
        <v>6</v>
      </c>
      <c r="I624" s="6">
        <v>1</v>
      </c>
      <c r="J624" s="12">
        <v>0.16</v>
      </c>
      <c r="K624" s="6">
        <v>0.18179999999999999</v>
      </c>
      <c r="L624" s="6">
        <v>0.69</v>
      </c>
      <c r="M624" s="6">
        <v>0.1045</v>
      </c>
      <c r="N624" s="6">
        <v>1</v>
      </c>
      <c r="O624" s="6">
        <v>2</v>
      </c>
      <c r="P624" s="6">
        <v>3</v>
      </c>
      <c r="Q624" s="15" t="str">
        <f t="shared" si="90"/>
        <v>Weekend</v>
      </c>
      <c r="R624" s="15" t="str">
        <f t="shared" si="91"/>
        <v>Late Night</v>
      </c>
      <c r="S624" s="15" t="str">
        <f t="shared" si="92"/>
        <v>Mild</v>
      </c>
      <c r="T624" s="15" t="str">
        <f t="shared" si="93"/>
        <v>Comfortable</v>
      </c>
      <c r="U624" s="15" t="str">
        <f t="shared" si="94"/>
        <v>Clear</v>
      </c>
      <c r="V624" s="15" t="str">
        <f t="shared" si="95"/>
        <v>Off Peak</v>
      </c>
      <c r="W624" s="15" t="str">
        <f t="shared" si="96"/>
        <v>Jan</v>
      </c>
      <c r="X624" s="15" t="str">
        <f t="shared" si="97"/>
        <v>2011-Jan</v>
      </c>
      <c r="Y624" s="15" t="str">
        <f t="shared" si="98"/>
        <v>Low Demand</v>
      </c>
      <c r="Z624" t="str">
        <f t="shared" si="99"/>
        <v>Saturday</v>
      </c>
    </row>
    <row r="625" spans="1:26" x14ac:dyDescent="0.35">
      <c r="A625" s="8">
        <v>624</v>
      </c>
      <c r="B625" s="9">
        <v>40572</v>
      </c>
      <c r="C625" s="8">
        <v>1</v>
      </c>
      <c r="D625" s="8">
        <v>0</v>
      </c>
      <c r="E625" s="8">
        <v>1</v>
      </c>
      <c r="F625" s="8">
        <v>6</v>
      </c>
      <c r="G625" s="8" t="b">
        <v>0</v>
      </c>
      <c r="H625" s="8">
        <v>6</v>
      </c>
      <c r="I625" s="8">
        <v>1</v>
      </c>
      <c r="J625" s="13">
        <v>0.16</v>
      </c>
      <c r="K625" s="8">
        <v>0.18179999999999999</v>
      </c>
      <c r="L625" s="8">
        <v>0.64</v>
      </c>
      <c r="M625" s="8">
        <v>0.1343</v>
      </c>
      <c r="N625" s="8">
        <v>0</v>
      </c>
      <c r="O625" s="8">
        <v>2</v>
      </c>
      <c r="P625" s="8">
        <v>2</v>
      </c>
      <c r="Q625" s="15" t="str">
        <f t="shared" si="90"/>
        <v>Weekend</v>
      </c>
      <c r="R625" s="15" t="str">
        <f t="shared" si="91"/>
        <v>Morning</v>
      </c>
      <c r="S625" s="15" t="str">
        <f t="shared" si="92"/>
        <v>Mild</v>
      </c>
      <c r="T625" s="15" t="str">
        <f t="shared" si="93"/>
        <v>Comfortable</v>
      </c>
      <c r="U625" s="15" t="str">
        <f t="shared" si="94"/>
        <v>Clear</v>
      </c>
      <c r="V625" s="15" t="str">
        <f t="shared" si="95"/>
        <v>Off Peak</v>
      </c>
      <c r="W625" s="15" t="str">
        <f t="shared" si="96"/>
        <v>Jan</v>
      </c>
      <c r="X625" s="15" t="str">
        <f t="shared" si="97"/>
        <v>2011-Jan</v>
      </c>
      <c r="Y625" s="15" t="str">
        <f t="shared" si="98"/>
        <v>Low Demand</v>
      </c>
      <c r="Z625" t="str">
        <f t="shared" si="99"/>
        <v>Saturday</v>
      </c>
    </row>
    <row r="626" spans="1:26" x14ac:dyDescent="0.35">
      <c r="A626" s="6">
        <v>625</v>
      </c>
      <c r="B626" s="7">
        <v>40572</v>
      </c>
      <c r="C626" s="6">
        <v>1</v>
      </c>
      <c r="D626" s="6">
        <v>0</v>
      </c>
      <c r="E626" s="6">
        <v>1</v>
      </c>
      <c r="F626" s="6">
        <v>7</v>
      </c>
      <c r="G626" s="6" t="b">
        <v>0</v>
      </c>
      <c r="H626" s="6">
        <v>6</v>
      </c>
      <c r="I626" s="6">
        <v>1</v>
      </c>
      <c r="J626" s="12">
        <v>0.16</v>
      </c>
      <c r="K626" s="6">
        <v>0.18179999999999999</v>
      </c>
      <c r="L626" s="6">
        <v>0.59</v>
      </c>
      <c r="M626" s="6">
        <v>0.1045</v>
      </c>
      <c r="N626" s="6">
        <v>1</v>
      </c>
      <c r="O626" s="6">
        <v>4</v>
      </c>
      <c r="P626" s="6">
        <v>5</v>
      </c>
      <c r="Q626" s="15" t="str">
        <f t="shared" si="90"/>
        <v>Weekend</v>
      </c>
      <c r="R626" s="15" t="str">
        <f t="shared" si="91"/>
        <v>Morning</v>
      </c>
      <c r="S626" s="15" t="str">
        <f t="shared" si="92"/>
        <v>Mild</v>
      </c>
      <c r="T626" s="15" t="str">
        <f t="shared" si="93"/>
        <v>Comfortable</v>
      </c>
      <c r="U626" s="15" t="str">
        <f t="shared" si="94"/>
        <v>Clear</v>
      </c>
      <c r="V626" s="15" t="str">
        <f t="shared" si="95"/>
        <v>AM Peak</v>
      </c>
      <c r="W626" s="15" t="str">
        <f t="shared" si="96"/>
        <v>Jan</v>
      </c>
      <c r="X626" s="15" t="str">
        <f t="shared" si="97"/>
        <v>2011-Jan</v>
      </c>
      <c r="Y626" s="15" t="str">
        <f t="shared" si="98"/>
        <v>Low Demand</v>
      </c>
      <c r="Z626" t="str">
        <f t="shared" si="99"/>
        <v>Saturday</v>
      </c>
    </row>
    <row r="627" spans="1:26" x14ac:dyDescent="0.35">
      <c r="A627" s="8">
        <v>626</v>
      </c>
      <c r="B627" s="9">
        <v>40572</v>
      </c>
      <c r="C627" s="8">
        <v>1</v>
      </c>
      <c r="D627" s="8">
        <v>0</v>
      </c>
      <c r="E627" s="8">
        <v>1</v>
      </c>
      <c r="F627" s="8">
        <v>8</v>
      </c>
      <c r="G627" s="8" t="b">
        <v>0</v>
      </c>
      <c r="H627" s="8">
        <v>6</v>
      </c>
      <c r="I627" s="8">
        <v>1</v>
      </c>
      <c r="J627" s="13">
        <v>0.18</v>
      </c>
      <c r="K627" s="8">
        <v>0.19700000000000001</v>
      </c>
      <c r="L627" s="8">
        <v>0.55000000000000004</v>
      </c>
      <c r="M627" s="8">
        <v>0.16420000000000001</v>
      </c>
      <c r="N627" s="8">
        <v>3</v>
      </c>
      <c r="O627" s="8">
        <v>31</v>
      </c>
      <c r="P627" s="8">
        <v>34</v>
      </c>
      <c r="Q627" s="15" t="str">
        <f t="shared" si="90"/>
        <v>Weekend</v>
      </c>
      <c r="R627" s="15" t="str">
        <f t="shared" si="91"/>
        <v>Morning</v>
      </c>
      <c r="S627" s="15" t="str">
        <f t="shared" si="92"/>
        <v>Mild</v>
      </c>
      <c r="T627" s="15" t="str">
        <f t="shared" si="93"/>
        <v>Comfortable</v>
      </c>
      <c r="U627" s="15" t="str">
        <f t="shared" si="94"/>
        <v>Clear</v>
      </c>
      <c r="V627" s="15" t="str">
        <f t="shared" si="95"/>
        <v>AM Peak</v>
      </c>
      <c r="W627" s="15" t="str">
        <f t="shared" si="96"/>
        <v>Jan</v>
      </c>
      <c r="X627" s="15" t="str">
        <f t="shared" si="97"/>
        <v>2011-Jan</v>
      </c>
      <c r="Y627" s="15" t="str">
        <f t="shared" si="98"/>
        <v>Low Demand</v>
      </c>
      <c r="Z627" t="str">
        <f t="shared" si="99"/>
        <v>Saturday</v>
      </c>
    </row>
    <row r="628" spans="1:26" x14ac:dyDescent="0.35">
      <c r="A628" s="6">
        <v>627</v>
      </c>
      <c r="B628" s="7">
        <v>40572</v>
      </c>
      <c r="C628" s="6">
        <v>1</v>
      </c>
      <c r="D628" s="6">
        <v>0</v>
      </c>
      <c r="E628" s="6">
        <v>1</v>
      </c>
      <c r="F628" s="6">
        <v>9</v>
      </c>
      <c r="G628" s="6" t="b">
        <v>0</v>
      </c>
      <c r="H628" s="6">
        <v>6</v>
      </c>
      <c r="I628" s="6">
        <v>1</v>
      </c>
      <c r="J628" s="12">
        <v>0.18</v>
      </c>
      <c r="K628" s="6">
        <v>0.21210000000000001</v>
      </c>
      <c r="L628" s="6">
        <v>0.59</v>
      </c>
      <c r="M628" s="6">
        <v>8.9599999999999999E-2</v>
      </c>
      <c r="N628" s="6">
        <v>0</v>
      </c>
      <c r="O628" s="6">
        <v>34</v>
      </c>
      <c r="P628" s="6">
        <v>34</v>
      </c>
      <c r="Q628" s="15" t="str">
        <f t="shared" si="90"/>
        <v>Weekend</v>
      </c>
      <c r="R628" s="15" t="str">
        <f t="shared" si="91"/>
        <v>Morning</v>
      </c>
      <c r="S628" s="15" t="str">
        <f t="shared" si="92"/>
        <v>Mild</v>
      </c>
      <c r="T628" s="15" t="str">
        <f t="shared" si="93"/>
        <v>Comfortable</v>
      </c>
      <c r="U628" s="15" t="str">
        <f t="shared" si="94"/>
        <v>Clear</v>
      </c>
      <c r="V628" s="15" t="str">
        <f t="shared" si="95"/>
        <v>AM Peak</v>
      </c>
      <c r="W628" s="15" t="str">
        <f t="shared" si="96"/>
        <v>Jan</v>
      </c>
      <c r="X628" s="15" t="str">
        <f t="shared" si="97"/>
        <v>2011-Jan</v>
      </c>
      <c r="Y628" s="15" t="str">
        <f t="shared" si="98"/>
        <v>Low Demand</v>
      </c>
      <c r="Z628" t="str">
        <f t="shared" si="99"/>
        <v>Saturday</v>
      </c>
    </row>
    <row r="629" spans="1:26" x14ac:dyDescent="0.35">
      <c r="A629" s="8">
        <v>628</v>
      </c>
      <c r="B629" s="9">
        <v>40572</v>
      </c>
      <c r="C629" s="8">
        <v>1</v>
      </c>
      <c r="D629" s="8">
        <v>0</v>
      </c>
      <c r="E629" s="8">
        <v>1</v>
      </c>
      <c r="F629" s="8">
        <v>10</v>
      </c>
      <c r="G629" s="8" t="b">
        <v>0</v>
      </c>
      <c r="H629" s="8">
        <v>6</v>
      </c>
      <c r="I629" s="8">
        <v>2</v>
      </c>
      <c r="J629" s="13">
        <v>0.18</v>
      </c>
      <c r="K629" s="8">
        <v>0.21210000000000001</v>
      </c>
      <c r="L629" s="8">
        <v>0.64</v>
      </c>
      <c r="M629" s="8">
        <v>0.1045</v>
      </c>
      <c r="N629" s="8">
        <v>4</v>
      </c>
      <c r="O629" s="8">
        <v>51</v>
      </c>
      <c r="P629" s="8">
        <v>55</v>
      </c>
      <c r="Q629" s="15" t="str">
        <f t="shared" si="90"/>
        <v>Weekend</v>
      </c>
      <c r="R629" s="15" t="str">
        <f t="shared" si="91"/>
        <v>Morning</v>
      </c>
      <c r="S629" s="15" t="str">
        <f t="shared" si="92"/>
        <v>Mild</v>
      </c>
      <c r="T629" s="15" t="str">
        <f t="shared" si="93"/>
        <v>Comfortable</v>
      </c>
      <c r="U629" s="15" t="str">
        <f t="shared" si="94"/>
        <v>Mist/Cloudy</v>
      </c>
      <c r="V629" s="15" t="str">
        <f t="shared" si="95"/>
        <v>Off Peak</v>
      </c>
      <c r="W629" s="15" t="str">
        <f t="shared" si="96"/>
        <v>Jan</v>
      </c>
      <c r="X629" s="15" t="str">
        <f t="shared" si="97"/>
        <v>2011-Jan</v>
      </c>
      <c r="Y629" s="15" t="str">
        <f t="shared" si="98"/>
        <v>Low Demand</v>
      </c>
      <c r="Z629" t="str">
        <f t="shared" si="99"/>
        <v>Saturday</v>
      </c>
    </row>
    <row r="630" spans="1:26" x14ac:dyDescent="0.35">
      <c r="A630" s="6">
        <v>629</v>
      </c>
      <c r="B630" s="7">
        <v>40572</v>
      </c>
      <c r="C630" s="6">
        <v>1</v>
      </c>
      <c r="D630" s="6">
        <v>0</v>
      </c>
      <c r="E630" s="6">
        <v>1</v>
      </c>
      <c r="F630" s="6">
        <v>11</v>
      </c>
      <c r="G630" s="6" t="b">
        <v>0</v>
      </c>
      <c r="H630" s="6">
        <v>6</v>
      </c>
      <c r="I630" s="6">
        <v>2</v>
      </c>
      <c r="J630" s="12">
        <v>0.18</v>
      </c>
      <c r="K630" s="6">
        <v>0.19700000000000001</v>
      </c>
      <c r="L630" s="6">
        <v>0.64</v>
      </c>
      <c r="M630" s="6">
        <v>0.1343</v>
      </c>
      <c r="N630" s="6">
        <v>4</v>
      </c>
      <c r="O630" s="6">
        <v>60</v>
      </c>
      <c r="P630" s="6">
        <v>64</v>
      </c>
      <c r="Q630" s="15" t="str">
        <f t="shared" si="90"/>
        <v>Weekend</v>
      </c>
      <c r="R630" s="15" t="str">
        <f t="shared" si="91"/>
        <v>Morning</v>
      </c>
      <c r="S630" s="15" t="str">
        <f t="shared" si="92"/>
        <v>Mild</v>
      </c>
      <c r="T630" s="15" t="str">
        <f t="shared" si="93"/>
        <v>Comfortable</v>
      </c>
      <c r="U630" s="15" t="str">
        <f t="shared" si="94"/>
        <v>Mist/Cloudy</v>
      </c>
      <c r="V630" s="15" t="str">
        <f t="shared" si="95"/>
        <v>Off Peak</v>
      </c>
      <c r="W630" s="15" t="str">
        <f t="shared" si="96"/>
        <v>Jan</v>
      </c>
      <c r="X630" s="15" t="str">
        <f t="shared" si="97"/>
        <v>2011-Jan</v>
      </c>
      <c r="Y630" s="15" t="str">
        <f t="shared" si="98"/>
        <v>High Demand</v>
      </c>
      <c r="Z630" t="str">
        <f t="shared" si="99"/>
        <v>Saturday</v>
      </c>
    </row>
    <row r="631" spans="1:26" x14ac:dyDescent="0.35">
      <c r="A631" s="8">
        <v>630</v>
      </c>
      <c r="B631" s="9">
        <v>40572</v>
      </c>
      <c r="C631" s="8">
        <v>1</v>
      </c>
      <c r="D631" s="8">
        <v>0</v>
      </c>
      <c r="E631" s="8">
        <v>1</v>
      </c>
      <c r="F631" s="8">
        <v>12</v>
      </c>
      <c r="G631" s="8" t="b">
        <v>0</v>
      </c>
      <c r="H631" s="8">
        <v>6</v>
      </c>
      <c r="I631" s="8">
        <v>2</v>
      </c>
      <c r="J631" s="13">
        <v>0.2</v>
      </c>
      <c r="K631" s="8">
        <v>0.19700000000000001</v>
      </c>
      <c r="L631" s="8">
        <v>0.59</v>
      </c>
      <c r="M631" s="8">
        <v>0.19400000000000001</v>
      </c>
      <c r="N631" s="8">
        <v>12</v>
      </c>
      <c r="O631" s="8">
        <v>66</v>
      </c>
      <c r="P631" s="8">
        <v>78</v>
      </c>
      <c r="Q631" s="15" t="str">
        <f t="shared" si="90"/>
        <v>Weekend</v>
      </c>
      <c r="R631" s="15" t="str">
        <f t="shared" si="91"/>
        <v>Afternoon</v>
      </c>
      <c r="S631" s="15" t="str">
        <f t="shared" si="92"/>
        <v>Mild</v>
      </c>
      <c r="T631" s="15" t="str">
        <f t="shared" si="93"/>
        <v>Comfortable</v>
      </c>
      <c r="U631" s="15" t="str">
        <f t="shared" si="94"/>
        <v>Mist/Cloudy</v>
      </c>
      <c r="V631" s="15" t="str">
        <f t="shared" si="95"/>
        <v>Off Peak</v>
      </c>
      <c r="W631" s="15" t="str">
        <f t="shared" si="96"/>
        <v>Jan</v>
      </c>
      <c r="X631" s="15" t="str">
        <f t="shared" si="97"/>
        <v>2011-Jan</v>
      </c>
      <c r="Y631" s="15" t="str">
        <f t="shared" si="98"/>
        <v>High Demand</v>
      </c>
      <c r="Z631" t="str">
        <f t="shared" si="99"/>
        <v>Saturday</v>
      </c>
    </row>
    <row r="632" spans="1:26" x14ac:dyDescent="0.35">
      <c r="A632" s="6">
        <v>631</v>
      </c>
      <c r="B632" s="7">
        <v>40572</v>
      </c>
      <c r="C632" s="6">
        <v>1</v>
      </c>
      <c r="D632" s="6">
        <v>0</v>
      </c>
      <c r="E632" s="6">
        <v>1</v>
      </c>
      <c r="F632" s="6">
        <v>13</v>
      </c>
      <c r="G632" s="6" t="b">
        <v>0</v>
      </c>
      <c r="H632" s="6">
        <v>6</v>
      </c>
      <c r="I632" s="6">
        <v>2</v>
      </c>
      <c r="J632" s="12">
        <v>0.22</v>
      </c>
      <c r="K632" s="6">
        <v>0.2273</v>
      </c>
      <c r="L632" s="6">
        <v>0.55000000000000004</v>
      </c>
      <c r="M632" s="6">
        <v>0.16420000000000001</v>
      </c>
      <c r="N632" s="6">
        <v>9</v>
      </c>
      <c r="O632" s="6">
        <v>56</v>
      </c>
      <c r="P632" s="6">
        <v>65</v>
      </c>
      <c r="Q632" s="15" t="str">
        <f t="shared" si="90"/>
        <v>Weekend</v>
      </c>
      <c r="R632" s="15" t="str">
        <f t="shared" si="91"/>
        <v>Afternoon</v>
      </c>
      <c r="S632" s="15" t="str">
        <f t="shared" si="92"/>
        <v>Hot</v>
      </c>
      <c r="T632" s="15" t="str">
        <f t="shared" si="93"/>
        <v>Comfortable</v>
      </c>
      <c r="U632" s="15" t="str">
        <f t="shared" si="94"/>
        <v>Mist/Cloudy</v>
      </c>
      <c r="V632" s="15" t="str">
        <f t="shared" si="95"/>
        <v>Off Peak</v>
      </c>
      <c r="W632" s="15" t="str">
        <f t="shared" si="96"/>
        <v>Jan</v>
      </c>
      <c r="X632" s="15" t="str">
        <f t="shared" si="97"/>
        <v>2011-Jan</v>
      </c>
      <c r="Y632" s="15" t="str">
        <f t="shared" si="98"/>
        <v>High Demand</v>
      </c>
      <c r="Z632" t="str">
        <f t="shared" si="99"/>
        <v>Saturday</v>
      </c>
    </row>
    <row r="633" spans="1:26" x14ac:dyDescent="0.35">
      <c r="A633" s="8">
        <v>632</v>
      </c>
      <c r="B633" s="9">
        <v>40572</v>
      </c>
      <c r="C633" s="8">
        <v>1</v>
      </c>
      <c r="D633" s="8">
        <v>0</v>
      </c>
      <c r="E633" s="8">
        <v>1</v>
      </c>
      <c r="F633" s="8">
        <v>14</v>
      </c>
      <c r="G633" s="8" t="b">
        <v>0</v>
      </c>
      <c r="H633" s="8">
        <v>6</v>
      </c>
      <c r="I633" s="8">
        <v>2</v>
      </c>
      <c r="J633" s="13">
        <v>0.22</v>
      </c>
      <c r="K633" s="8">
        <v>0.2273</v>
      </c>
      <c r="L633" s="8">
        <v>0.6</v>
      </c>
      <c r="M633" s="8">
        <v>0.1343</v>
      </c>
      <c r="N633" s="8">
        <v>10</v>
      </c>
      <c r="O633" s="8">
        <v>89</v>
      </c>
      <c r="P633" s="8">
        <v>99</v>
      </c>
      <c r="Q633" s="15" t="str">
        <f t="shared" si="90"/>
        <v>Weekend</v>
      </c>
      <c r="R633" s="15" t="str">
        <f t="shared" si="91"/>
        <v>Afternoon</v>
      </c>
      <c r="S633" s="15" t="str">
        <f t="shared" si="92"/>
        <v>Hot</v>
      </c>
      <c r="T633" s="15" t="str">
        <f t="shared" si="93"/>
        <v>Comfortable</v>
      </c>
      <c r="U633" s="15" t="str">
        <f t="shared" si="94"/>
        <v>Mist/Cloudy</v>
      </c>
      <c r="V633" s="15" t="str">
        <f t="shared" si="95"/>
        <v>Off Peak</v>
      </c>
      <c r="W633" s="15" t="str">
        <f t="shared" si="96"/>
        <v>Jan</v>
      </c>
      <c r="X633" s="15" t="str">
        <f t="shared" si="97"/>
        <v>2011-Jan</v>
      </c>
      <c r="Y633" s="15" t="str">
        <f t="shared" si="98"/>
        <v>High Demand</v>
      </c>
      <c r="Z633" t="str">
        <f t="shared" si="99"/>
        <v>Saturday</v>
      </c>
    </row>
    <row r="634" spans="1:26" x14ac:dyDescent="0.35">
      <c r="A634" s="6">
        <v>633</v>
      </c>
      <c r="B634" s="7">
        <v>40572</v>
      </c>
      <c r="C634" s="6">
        <v>1</v>
      </c>
      <c r="D634" s="6">
        <v>0</v>
      </c>
      <c r="E634" s="6">
        <v>1</v>
      </c>
      <c r="F634" s="6">
        <v>15</v>
      </c>
      <c r="G634" s="6" t="b">
        <v>0</v>
      </c>
      <c r="H634" s="6">
        <v>6</v>
      </c>
      <c r="I634" s="6">
        <v>1</v>
      </c>
      <c r="J634" s="12">
        <v>0.22</v>
      </c>
      <c r="K634" s="6">
        <v>0.21210000000000001</v>
      </c>
      <c r="L634" s="6">
        <v>0.69</v>
      </c>
      <c r="M634" s="6">
        <v>0.25369999999999998</v>
      </c>
      <c r="N634" s="6">
        <v>22</v>
      </c>
      <c r="O634" s="6">
        <v>98</v>
      </c>
      <c r="P634" s="6">
        <v>120</v>
      </c>
      <c r="Q634" s="15" t="str">
        <f t="shared" si="90"/>
        <v>Weekend</v>
      </c>
      <c r="R634" s="15" t="str">
        <f t="shared" si="91"/>
        <v>Afternoon</v>
      </c>
      <c r="S634" s="15" t="str">
        <f t="shared" si="92"/>
        <v>Hot</v>
      </c>
      <c r="T634" s="15" t="str">
        <f t="shared" si="93"/>
        <v>Comfortable</v>
      </c>
      <c r="U634" s="15" t="str">
        <f t="shared" si="94"/>
        <v>Clear</v>
      </c>
      <c r="V634" s="15" t="str">
        <f t="shared" si="95"/>
        <v>Off Peak</v>
      </c>
      <c r="W634" s="15" t="str">
        <f t="shared" si="96"/>
        <v>Jan</v>
      </c>
      <c r="X634" s="15" t="str">
        <f t="shared" si="97"/>
        <v>2011-Jan</v>
      </c>
      <c r="Y634" s="15" t="str">
        <f t="shared" si="98"/>
        <v>High Demand</v>
      </c>
      <c r="Z634" t="str">
        <f t="shared" si="99"/>
        <v>Saturday</v>
      </c>
    </row>
    <row r="635" spans="1:26" x14ac:dyDescent="0.35">
      <c r="A635" s="8">
        <v>634</v>
      </c>
      <c r="B635" s="9">
        <v>40572</v>
      </c>
      <c r="C635" s="8">
        <v>1</v>
      </c>
      <c r="D635" s="8">
        <v>0</v>
      </c>
      <c r="E635" s="8">
        <v>1</v>
      </c>
      <c r="F635" s="8">
        <v>16</v>
      </c>
      <c r="G635" s="8" t="b">
        <v>0</v>
      </c>
      <c r="H635" s="8">
        <v>6</v>
      </c>
      <c r="I635" s="8">
        <v>1</v>
      </c>
      <c r="J635" s="13">
        <v>0.24</v>
      </c>
      <c r="K635" s="8">
        <v>0.2424</v>
      </c>
      <c r="L635" s="8">
        <v>0.6</v>
      </c>
      <c r="M635" s="8">
        <v>0.16420000000000001</v>
      </c>
      <c r="N635" s="8">
        <v>19</v>
      </c>
      <c r="O635" s="8">
        <v>88</v>
      </c>
      <c r="P635" s="8">
        <v>107</v>
      </c>
      <c r="Q635" s="15" t="str">
        <f t="shared" si="90"/>
        <v>Weekend</v>
      </c>
      <c r="R635" s="15" t="str">
        <f t="shared" si="91"/>
        <v>Afternoon</v>
      </c>
      <c r="S635" s="15" t="str">
        <f t="shared" si="92"/>
        <v>Hot</v>
      </c>
      <c r="T635" s="15" t="str">
        <f t="shared" si="93"/>
        <v>Comfortable</v>
      </c>
      <c r="U635" s="15" t="str">
        <f t="shared" si="94"/>
        <v>Clear</v>
      </c>
      <c r="V635" s="15" t="str">
        <f t="shared" si="95"/>
        <v>Off Peak</v>
      </c>
      <c r="W635" s="15" t="str">
        <f t="shared" si="96"/>
        <v>Jan</v>
      </c>
      <c r="X635" s="15" t="str">
        <f t="shared" si="97"/>
        <v>2011-Jan</v>
      </c>
      <c r="Y635" s="15" t="str">
        <f t="shared" si="98"/>
        <v>High Demand</v>
      </c>
      <c r="Z635" t="str">
        <f t="shared" si="99"/>
        <v>Saturday</v>
      </c>
    </row>
    <row r="636" spans="1:26" x14ac:dyDescent="0.35">
      <c r="A636" s="6">
        <v>635</v>
      </c>
      <c r="B636" s="7">
        <v>40572</v>
      </c>
      <c r="C636" s="6">
        <v>1</v>
      </c>
      <c r="D636" s="6">
        <v>0</v>
      </c>
      <c r="E636" s="6">
        <v>1</v>
      </c>
      <c r="F636" s="6">
        <v>17</v>
      </c>
      <c r="G636" s="6" t="b">
        <v>0</v>
      </c>
      <c r="H636" s="6">
        <v>6</v>
      </c>
      <c r="I636" s="6">
        <v>1</v>
      </c>
      <c r="J636" s="12">
        <v>0.24</v>
      </c>
      <c r="K636" s="6">
        <v>0.28789999999999999</v>
      </c>
      <c r="L636" s="6">
        <v>0.6</v>
      </c>
      <c r="M636" s="6">
        <v>0</v>
      </c>
      <c r="N636" s="6">
        <v>9</v>
      </c>
      <c r="O636" s="6">
        <v>82</v>
      </c>
      <c r="P636" s="6">
        <v>91</v>
      </c>
      <c r="Q636" s="15" t="str">
        <f t="shared" si="90"/>
        <v>Weekend</v>
      </c>
      <c r="R636" s="15" t="str">
        <f t="shared" si="91"/>
        <v>Night</v>
      </c>
      <c r="S636" s="15" t="str">
        <f t="shared" si="92"/>
        <v>Hot</v>
      </c>
      <c r="T636" s="15" t="str">
        <f t="shared" si="93"/>
        <v>Comfortable</v>
      </c>
      <c r="U636" s="15" t="str">
        <f t="shared" si="94"/>
        <v>Clear</v>
      </c>
      <c r="V636" s="15" t="str">
        <f t="shared" si="95"/>
        <v>PM Peak</v>
      </c>
      <c r="W636" s="15" t="str">
        <f t="shared" si="96"/>
        <v>Jan</v>
      </c>
      <c r="X636" s="15" t="str">
        <f t="shared" si="97"/>
        <v>2011-Jan</v>
      </c>
      <c r="Y636" s="15" t="str">
        <f t="shared" si="98"/>
        <v>High Demand</v>
      </c>
      <c r="Z636" t="str">
        <f t="shared" si="99"/>
        <v>Saturday</v>
      </c>
    </row>
    <row r="637" spans="1:26" x14ac:dyDescent="0.35">
      <c r="A637" s="8">
        <v>636</v>
      </c>
      <c r="B637" s="9">
        <v>40572</v>
      </c>
      <c r="C637" s="8">
        <v>1</v>
      </c>
      <c r="D637" s="8">
        <v>0</v>
      </c>
      <c r="E637" s="8">
        <v>1</v>
      </c>
      <c r="F637" s="8">
        <v>18</v>
      </c>
      <c r="G637" s="8" t="b">
        <v>0</v>
      </c>
      <c r="H637" s="8">
        <v>6</v>
      </c>
      <c r="I637" s="8">
        <v>1</v>
      </c>
      <c r="J637" s="13">
        <v>0.22</v>
      </c>
      <c r="K637" s="8">
        <v>0.2273</v>
      </c>
      <c r="L637" s="8">
        <v>0.69</v>
      </c>
      <c r="M637" s="8">
        <v>0.1343</v>
      </c>
      <c r="N637" s="8">
        <v>9</v>
      </c>
      <c r="O637" s="8">
        <v>59</v>
      </c>
      <c r="P637" s="8">
        <v>68</v>
      </c>
      <c r="Q637" s="15" t="str">
        <f t="shared" si="90"/>
        <v>Weekend</v>
      </c>
      <c r="R637" s="15" t="str">
        <f t="shared" si="91"/>
        <v>Night</v>
      </c>
      <c r="S637" s="15" t="str">
        <f t="shared" si="92"/>
        <v>Hot</v>
      </c>
      <c r="T637" s="15" t="str">
        <f t="shared" si="93"/>
        <v>Comfortable</v>
      </c>
      <c r="U637" s="15" t="str">
        <f t="shared" si="94"/>
        <v>Clear</v>
      </c>
      <c r="V637" s="15" t="str">
        <f t="shared" si="95"/>
        <v>PM Peak</v>
      </c>
      <c r="W637" s="15" t="str">
        <f t="shared" si="96"/>
        <v>Jan</v>
      </c>
      <c r="X637" s="15" t="str">
        <f t="shared" si="97"/>
        <v>2011-Jan</v>
      </c>
      <c r="Y637" s="15" t="str">
        <f t="shared" si="98"/>
        <v>High Demand</v>
      </c>
      <c r="Z637" t="str">
        <f t="shared" si="99"/>
        <v>Saturday</v>
      </c>
    </row>
    <row r="638" spans="1:26" x14ac:dyDescent="0.35">
      <c r="A638" s="6">
        <v>637</v>
      </c>
      <c r="B638" s="7">
        <v>40572</v>
      </c>
      <c r="C638" s="6">
        <v>1</v>
      </c>
      <c r="D638" s="6">
        <v>0</v>
      </c>
      <c r="E638" s="6">
        <v>1</v>
      </c>
      <c r="F638" s="6">
        <v>19</v>
      </c>
      <c r="G638" s="6" t="b">
        <v>0</v>
      </c>
      <c r="H638" s="6">
        <v>6</v>
      </c>
      <c r="I638" s="6">
        <v>2</v>
      </c>
      <c r="J638" s="12">
        <v>0.22</v>
      </c>
      <c r="K638" s="6">
        <v>0.21210000000000001</v>
      </c>
      <c r="L638" s="6">
        <v>0.69</v>
      </c>
      <c r="M638" s="6">
        <v>0.25369999999999998</v>
      </c>
      <c r="N638" s="6">
        <v>6</v>
      </c>
      <c r="O638" s="6">
        <v>52</v>
      </c>
      <c r="P638" s="6">
        <v>58</v>
      </c>
      <c r="Q638" s="15" t="str">
        <f t="shared" si="90"/>
        <v>Weekend</v>
      </c>
      <c r="R638" s="15" t="str">
        <f t="shared" si="91"/>
        <v>Night</v>
      </c>
      <c r="S638" s="15" t="str">
        <f t="shared" si="92"/>
        <v>Hot</v>
      </c>
      <c r="T638" s="15" t="str">
        <f t="shared" si="93"/>
        <v>Comfortable</v>
      </c>
      <c r="U638" s="15" t="str">
        <f t="shared" si="94"/>
        <v>Mist/Cloudy</v>
      </c>
      <c r="V638" s="15" t="str">
        <f t="shared" si="95"/>
        <v>PM Peak</v>
      </c>
      <c r="W638" s="15" t="str">
        <f t="shared" si="96"/>
        <v>Jan</v>
      </c>
      <c r="X638" s="15" t="str">
        <f t="shared" si="97"/>
        <v>2011-Jan</v>
      </c>
      <c r="Y638" s="15" t="str">
        <f t="shared" si="98"/>
        <v>Low Demand</v>
      </c>
      <c r="Z638" t="str">
        <f t="shared" si="99"/>
        <v>Saturday</v>
      </c>
    </row>
    <row r="639" spans="1:26" x14ac:dyDescent="0.35">
      <c r="A639" s="8">
        <v>638</v>
      </c>
      <c r="B639" s="9">
        <v>40572</v>
      </c>
      <c r="C639" s="8">
        <v>1</v>
      </c>
      <c r="D639" s="8">
        <v>0</v>
      </c>
      <c r="E639" s="8">
        <v>1</v>
      </c>
      <c r="F639" s="8">
        <v>20</v>
      </c>
      <c r="G639" s="8" t="b">
        <v>0</v>
      </c>
      <c r="H639" s="8">
        <v>6</v>
      </c>
      <c r="I639" s="8">
        <v>1</v>
      </c>
      <c r="J639" s="13">
        <v>0.18</v>
      </c>
      <c r="K639" s="8">
        <v>0.21210000000000001</v>
      </c>
      <c r="L639" s="8">
        <v>0.74</v>
      </c>
      <c r="M639" s="8">
        <v>8.9599999999999999E-2</v>
      </c>
      <c r="N639" s="8">
        <v>1</v>
      </c>
      <c r="O639" s="8">
        <v>42</v>
      </c>
      <c r="P639" s="8">
        <v>43</v>
      </c>
      <c r="Q639" s="15" t="str">
        <f t="shared" si="90"/>
        <v>Weekend</v>
      </c>
      <c r="R639" s="15" t="str">
        <f t="shared" si="91"/>
        <v>Night</v>
      </c>
      <c r="S639" s="15" t="str">
        <f t="shared" si="92"/>
        <v>Mild</v>
      </c>
      <c r="T639" s="15" t="str">
        <f t="shared" si="93"/>
        <v>Comfortable</v>
      </c>
      <c r="U639" s="15" t="str">
        <f t="shared" si="94"/>
        <v>Clear</v>
      </c>
      <c r="V639" s="15" t="str">
        <f t="shared" si="95"/>
        <v>Off Peak</v>
      </c>
      <c r="W639" s="15" t="str">
        <f t="shared" si="96"/>
        <v>Jan</v>
      </c>
      <c r="X639" s="15" t="str">
        <f t="shared" si="97"/>
        <v>2011-Jan</v>
      </c>
      <c r="Y639" s="15" t="str">
        <f t="shared" si="98"/>
        <v>Low Demand</v>
      </c>
      <c r="Z639" t="str">
        <f t="shared" si="99"/>
        <v>Saturday</v>
      </c>
    </row>
    <row r="640" spans="1:26" x14ac:dyDescent="0.35">
      <c r="A640" s="6">
        <v>639</v>
      </c>
      <c r="B640" s="7">
        <v>40572</v>
      </c>
      <c r="C640" s="6">
        <v>1</v>
      </c>
      <c r="D640" s="6">
        <v>0</v>
      </c>
      <c r="E640" s="6">
        <v>1</v>
      </c>
      <c r="F640" s="6">
        <v>21</v>
      </c>
      <c r="G640" s="6" t="b">
        <v>0</v>
      </c>
      <c r="H640" s="6">
        <v>6</v>
      </c>
      <c r="I640" s="6">
        <v>1</v>
      </c>
      <c r="J640" s="12">
        <v>0.18</v>
      </c>
      <c r="K640" s="6">
        <v>0.21210000000000001</v>
      </c>
      <c r="L640" s="6">
        <v>0.74</v>
      </c>
      <c r="M640" s="6">
        <v>8.9599999999999999E-2</v>
      </c>
      <c r="N640" s="6">
        <v>1</v>
      </c>
      <c r="O640" s="6">
        <v>35</v>
      </c>
      <c r="P640" s="6">
        <v>36</v>
      </c>
      <c r="Q640" s="15" t="str">
        <f t="shared" si="90"/>
        <v>Weekend</v>
      </c>
      <c r="R640" s="15" t="str">
        <f t="shared" si="91"/>
        <v>Night</v>
      </c>
      <c r="S640" s="15" t="str">
        <f t="shared" si="92"/>
        <v>Mild</v>
      </c>
      <c r="T640" s="15" t="str">
        <f t="shared" si="93"/>
        <v>Comfortable</v>
      </c>
      <c r="U640" s="15" t="str">
        <f t="shared" si="94"/>
        <v>Clear</v>
      </c>
      <c r="V640" s="15" t="str">
        <f t="shared" si="95"/>
        <v>Off Peak</v>
      </c>
      <c r="W640" s="15" t="str">
        <f t="shared" si="96"/>
        <v>Jan</v>
      </c>
      <c r="X640" s="15" t="str">
        <f t="shared" si="97"/>
        <v>2011-Jan</v>
      </c>
      <c r="Y640" s="15" t="str">
        <f t="shared" si="98"/>
        <v>Low Demand</v>
      </c>
      <c r="Z640" t="str">
        <f t="shared" si="99"/>
        <v>Saturday</v>
      </c>
    </row>
    <row r="641" spans="1:26" x14ac:dyDescent="0.35">
      <c r="A641" s="8">
        <v>640</v>
      </c>
      <c r="B641" s="9">
        <v>40572</v>
      </c>
      <c r="C641" s="8">
        <v>1</v>
      </c>
      <c r="D641" s="8">
        <v>0</v>
      </c>
      <c r="E641" s="8">
        <v>1</v>
      </c>
      <c r="F641" s="8">
        <v>22</v>
      </c>
      <c r="G641" s="8" t="b">
        <v>0</v>
      </c>
      <c r="H641" s="8">
        <v>6</v>
      </c>
      <c r="I641" s="8">
        <v>1</v>
      </c>
      <c r="J641" s="13">
        <v>0.16</v>
      </c>
      <c r="K641" s="8">
        <v>0.19700000000000001</v>
      </c>
      <c r="L641" s="8">
        <v>0.8</v>
      </c>
      <c r="M641" s="8">
        <v>8.9599999999999999E-2</v>
      </c>
      <c r="N641" s="8">
        <v>4</v>
      </c>
      <c r="O641" s="8">
        <v>28</v>
      </c>
      <c r="P641" s="8">
        <v>32</v>
      </c>
      <c r="Q641" s="15" t="str">
        <f t="shared" si="90"/>
        <v>Weekend</v>
      </c>
      <c r="R641" s="15" t="str">
        <f t="shared" si="91"/>
        <v>Night</v>
      </c>
      <c r="S641" s="15" t="str">
        <f t="shared" si="92"/>
        <v>Mild</v>
      </c>
      <c r="T641" s="15" t="str">
        <f t="shared" si="93"/>
        <v>Comfortable</v>
      </c>
      <c r="U641" s="15" t="str">
        <f t="shared" si="94"/>
        <v>Clear</v>
      </c>
      <c r="V641" s="15" t="str">
        <f t="shared" si="95"/>
        <v>Off Peak</v>
      </c>
      <c r="W641" s="15" t="str">
        <f t="shared" si="96"/>
        <v>Jan</v>
      </c>
      <c r="X641" s="15" t="str">
        <f t="shared" si="97"/>
        <v>2011-Jan</v>
      </c>
      <c r="Y641" s="15" t="str">
        <f t="shared" si="98"/>
        <v>Low Demand</v>
      </c>
      <c r="Z641" t="str">
        <f t="shared" si="99"/>
        <v>Saturday</v>
      </c>
    </row>
    <row r="642" spans="1:26" x14ac:dyDescent="0.35">
      <c r="A642" s="6">
        <v>641</v>
      </c>
      <c r="B642" s="7">
        <v>40572</v>
      </c>
      <c r="C642" s="6">
        <v>1</v>
      </c>
      <c r="D642" s="6">
        <v>0</v>
      </c>
      <c r="E642" s="6">
        <v>1</v>
      </c>
      <c r="F642" s="6">
        <v>23</v>
      </c>
      <c r="G642" s="6" t="b">
        <v>0</v>
      </c>
      <c r="H642" s="6">
        <v>6</v>
      </c>
      <c r="I642" s="6">
        <v>1</v>
      </c>
      <c r="J642" s="12">
        <v>0.16</v>
      </c>
      <c r="K642" s="6">
        <v>0.19700000000000001</v>
      </c>
      <c r="L642" s="6">
        <v>0.8</v>
      </c>
      <c r="M642" s="6">
        <v>8.9599999999999999E-2</v>
      </c>
      <c r="N642" s="6">
        <v>3</v>
      </c>
      <c r="O642" s="6">
        <v>30</v>
      </c>
      <c r="P642" s="6">
        <v>33</v>
      </c>
      <c r="Q642" s="15" t="str">
        <f t="shared" si="90"/>
        <v>Weekend</v>
      </c>
      <c r="R642" s="15" t="str">
        <f t="shared" si="91"/>
        <v>Night</v>
      </c>
      <c r="S642" s="15" t="str">
        <f t="shared" si="92"/>
        <v>Mild</v>
      </c>
      <c r="T642" s="15" t="str">
        <f t="shared" si="93"/>
        <v>Comfortable</v>
      </c>
      <c r="U642" s="15" t="str">
        <f t="shared" si="94"/>
        <v>Clear</v>
      </c>
      <c r="V642" s="15" t="str">
        <f t="shared" si="95"/>
        <v>Off Peak</v>
      </c>
      <c r="W642" s="15" t="str">
        <f t="shared" si="96"/>
        <v>Jan</v>
      </c>
      <c r="X642" s="15" t="str">
        <f t="shared" si="97"/>
        <v>2011-Jan</v>
      </c>
      <c r="Y642" s="15" t="str">
        <f t="shared" si="98"/>
        <v>Low Demand</v>
      </c>
      <c r="Z642" t="str">
        <f t="shared" si="99"/>
        <v>Saturday</v>
      </c>
    </row>
    <row r="643" spans="1:26" x14ac:dyDescent="0.35">
      <c r="A643" s="8">
        <v>642</v>
      </c>
      <c r="B643" s="9">
        <v>40573</v>
      </c>
      <c r="C643" s="8">
        <v>1</v>
      </c>
      <c r="D643" s="8">
        <v>0</v>
      </c>
      <c r="E643" s="8">
        <v>1</v>
      </c>
      <c r="F643" s="8">
        <v>0</v>
      </c>
      <c r="G643" s="8" t="b">
        <v>0</v>
      </c>
      <c r="H643" s="8">
        <v>0</v>
      </c>
      <c r="I643" s="8">
        <v>1</v>
      </c>
      <c r="J643" s="13">
        <v>0.16</v>
      </c>
      <c r="K643" s="8">
        <v>0.18179999999999999</v>
      </c>
      <c r="L643" s="8">
        <v>0.8</v>
      </c>
      <c r="M643" s="8">
        <v>0.1045</v>
      </c>
      <c r="N643" s="8">
        <v>0</v>
      </c>
      <c r="O643" s="8">
        <v>33</v>
      </c>
      <c r="P643" s="8">
        <v>33</v>
      </c>
      <c r="Q643" s="15" t="str">
        <f t="shared" ref="Q643:Q706" si="100">IF(H643=6,"Weekend",IF(H643=0,"Weekend","Weekday"))</f>
        <v>Weekend</v>
      </c>
      <c r="R643" s="15" t="str">
        <f t="shared" ref="R643:R706" si="101">IF(F643&lt;6,"Late Night",
   IF(F643&lt;12,"Morning",
   IF(F643&lt;17,"Afternoon",
   IF(B643&lt;21,"Evening","Night"))))</f>
        <v>Late Night</v>
      </c>
      <c r="S643" s="15" t="str">
        <f t="shared" ref="S643:S706" si="102">IF(J643&lt;=0.1,"Cold",IF(J643&lt;=0.2,"Mild","Hot"))</f>
        <v>Mild</v>
      </c>
      <c r="T643" s="15" t="str">
        <f t="shared" ref="T643:T706" si="103">IF(L643&lt;=0.35,"Dry",IF(L643&lt;=0.85,"Comfortable","Humid"))</f>
        <v>Comfortable</v>
      </c>
      <c r="U643" s="15" t="str">
        <f t="shared" ref="U643:U706" si="104">IF(I643=1,"Clear",IF(I643=2,"Mist/Cloudy",IF(I643=3,"Light Rain","Heavy Rain/Snow")))</f>
        <v>Clear</v>
      </c>
      <c r="V643" s="15" t="str">
        <f t="shared" ref="V643:V706" si="105">IF(AND(F643&gt;=7,F643&lt;=9),"AM Peak", IF(AND(F643&gt;=17,F643&lt;=19),"PM Peak","Off Peak"))</f>
        <v>Off Peak</v>
      </c>
      <c r="W643" s="15" t="str">
        <f t="shared" ref="W643:W706" si="106">IF(E643=1,"Jan","Feb")</f>
        <v>Jan</v>
      </c>
      <c r="X643" s="15" t="str">
        <f t="shared" ref="X643:X706" si="107">TEXT(B643,"yyyy-mmm")</f>
        <v>2011-Jan</v>
      </c>
      <c r="Y643" s="15" t="str">
        <f t="shared" ref="Y643:Y706" si="108">IF(P643&gt;=58.34,"High Demand","Low Demand")</f>
        <v>Low Demand</v>
      </c>
      <c r="Z643" t="str">
        <f t="shared" ref="Z643:Z706" si="109">CHOOSE(H643+1,"Sunday","Monday","Tuesday","Wednesday","Thursday","Friday","Saturday")</f>
        <v>Sunday</v>
      </c>
    </row>
    <row r="644" spans="1:26" x14ac:dyDescent="0.35">
      <c r="A644" s="6">
        <v>643</v>
      </c>
      <c r="B644" s="7">
        <v>40573</v>
      </c>
      <c r="C644" s="6">
        <v>1</v>
      </c>
      <c r="D644" s="6">
        <v>0</v>
      </c>
      <c r="E644" s="6">
        <v>1</v>
      </c>
      <c r="F644" s="6">
        <v>1</v>
      </c>
      <c r="G644" s="6" t="b">
        <v>0</v>
      </c>
      <c r="H644" s="6">
        <v>0</v>
      </c>
      <c r="I644" s="6">
        <v>1</v>
      </c>
      <c r="J644" s="12">
        <v>0.14000000000000001</v>
      </c>
      <c r="K644" s="6">
        <v>0.21210000000000001</v>
      </c>
      <c r="L644" s="6">
        <v>0.8</v>
      </c>
      <c r="M644" s="6">
        <v>0</v>
      </c>
      <c r="N644" s="6">
        <v>7</v>
      </c>
      <c r="O644" s="6">
        <v>22</v>
      </c>
      <c r="P644" s="6">
        <v>29</v>
      </c>
      <c r="Q644" s="15" t="str">
        <f t="shared" si="100"/>
        <v>Weekend</v>
      </c>
      <c r="R644" s="15" t="str">
        <f t="shared" si="101"/>
        <v>Late Night</v>
      </c>
      <c r="S644" s="15" t="str">
        <f t="shared" si="102"/>
        <v>Mild</v>
      </c>
      <c r="T644" s="15" t="str">
        <f t="shared" si="103"/>
        <v>Comfortable</v>
      </c>
      <c r="U644" s="15" t="str">
        <f t="shared" si="104"/>
        <v>Clear</v>
      </c>
      <c r="V644" s="15" t="str">
        <f t="shared" si="105"/>
        <v>Off Peak</v>
      </c>
      <c r="W644" s="15" t="str">
        <f t="shared" si="106"/>
        <v>Jan</v>
      </c>
      <c r="X644" s="15" t="str">
        <f t="shared" si="107"/>
        <v>2011-Jan</v>
      </c>
      <c r="Y644" s="15" t="str">
        <f t="shared" si="108"/>
        <v>Low Demand</v>
      </c>
      <c r="Z644" t="str">
        <f t="shared" si="109"/>
        <v>Sunday</v>
      </c>
    </row>
    <row r="645" spans="1:26" x14ac:dyDescent="0.35">
      <c r="A645" s="8">
        <v>644</v>
      </c>
      <c r="B645" s="9">
        <v>40573</v>
      </c>
      <c r="C645" s="8">
        <v>1</v>
      </c>
      <c r="D645" s="8">
        <v>0</v>
      </c>
      <c r="E645" s="8">
        <v>1</v>
      </c>
      <c r="F645" s="8">
        <v>2</v>
      </c>
      <c r="G645" s="8" t="b">
        <v>0</v>
      </c>
      <c r="H645" s="8">
        <v>0</v>
      </c>
      <c r="I645" s="8">
        <v>1</v>
      </c>
      <c r="J645" s="13">
        <v>0.16</v>
      </c>
      <c r="K645" s="8">
        <v>0.2273</v>
      </c>
      <c r="L645" s="8">
        <v>0.8</v>
      </c>
      <c r="M645" s="8">
        <v>0</v>
      </c>
      <c r="N645" s="8">
        <v>1</v>
      </c>
      <c r="O645" s="8">
        <v>10</v>
      </c>
      <c r="P645" s="8">
        <v>11</v>
      </c>
      <c r="Q645" s="15" t="str">
        <f t="shared" si="100"/>
        <v>Weekend</v>
      </c>
      <c r="R645" s="15" t="str">
        <f t="shared" si="101"/>
        <v>Late Night</v>
      </c>
      <c r="S645" s="15" t="str">
        <f t="shared" si="102"/>
        <v>Mild</v>
      </c>
      <c r="T645" s="15" t="str">
        <f t="shared" si="103"/>
        <v>Comfortable</v>
      </c>
      <c r="U645" s="15" t="str">
        <f t="shared" si="104"/>
        <v>Clear</v>
      </c>
      <c r="V645" s="15" t="str">
        <f t="shared" si="105"/>
        <v>Off Peak</v>
      </c>
      <c r="W645" s="15" t="str">
        <f t="shared" si="106"/>
        <v>Jan</v>
      </c>
      <c r="X645" s="15" t="str">
        <f t="shared" si="107"/>
        <v>2011-Jan</v>
      </c>
      <c r="Y645" s="15" t="str">
        <f t="shared" si="108"/>
        <v>Low Demand</v>
      </c>
      <c r="Z645" t="str">
        <f t="shared" si="109"/>
        <v>Sunday</v>
      </c>
    </row>
    <row r="646" spans="1:26" x14ac:dyDescent="0.35">
      <c r="A646" s="6">
        <v>645</v>
      </c>
      <c r="B646" s="7">
        <v>40573</v>
      </c>
      <c r="C646" s="6">
        <v>1</v>
      </c>
      <c r="D646" s="6">
        <v>0</v>
      </c>
      <c r="E646" s="6">
        <v>1</v>
      </c>
      <c r="F646" s="6">
        <v>3</v>
      </c>
      <c r="G646" s="6" t="b">
        <v>0</v>
      </c>
      <c r="H646" s="6">
        <v>0</v>
      </c>
      <c r="I646" s="6">
        <v>1</v>
      </c>
      <c r="J646" s="12">
        <v>0.14000000000000001</v>
      </c>
      <c r="K646" s="6">
        <v>0.21210000000000001</v>
      </c>
      <c r="L646" s="6">
        <v>0.93</v>
      </c>
      <c r="M646" s="6">
        <v>0</v>
      </c>
      <c r="N646" s="6">
        <v>1</v>
      </c>
      <c r="O646" s="6">
        <v>7</v>
      </c>
      <c r="P646" s="6">
        <v>8</v>
      </c>
      <c r="Q646" s="15" t="str">
        <f t="shared" si="100"/>
        <v>Weekend</v>
      </c>
      <c r="R646" s="15" t="str">
        <f t="shared" si="101"/>
        <v>Late Night</v>
      </c>
      <c r="S646" s="15" t="str">
        <f t="shared" si="102"/>
        <v>Mild</v>
      </c>
      <c r="T646" s="15" t="str">
        <f t="shared" si="103"/>
        <v>Humid</v>
      </c>
      <c r="U646" s="15" t="str">
        <f t="shared" si="104"/>
        <v>Clear</v>
      </c>
      <c r="V646" s="15" t="str">
        <f t="shared" si="105"/>
        <v>Off Peak</v>
      </c>
      <c r="W646" s="15" t="str">
        <f t="shared" si="106"/>
        <v>Jan</v>
      </c>
      <c r="X646" s="15" t="str">
        <f t="shared" si="107"/>
        <v>2011-Jan</v>
      </c>
      <c r="Y646" s="15" t="str">
        <f t="shared" si="108"/>
        <v>Low Demand</v>
      </c>
      <c r="Z646" t="str">
        <f t="shared" si="109"/>
        <v>Sunday</v>
      </c>
    </row>
    <row r="647" spans="1:26" x14ac:dyDescent="0.35">
      <c r="A647" s="8">
        <v>646</v>
      </c>
      <c r="B647" s="9">
        <v>40573</v>
      </c>
      <c r="C647" s="8">
        <v>1</v>
      </c>
      <c r="D647" s="8">
        <v>0</v>
      </c>
      <c r="E647" s="8">
        <v>1</v>
      </c>
      <c r="F647" s="8">
        <v>4</v>
      </c>
      <c r="G647" s="8" t="b">
        <v>0</v>
      </c>
      <c r="H647" s="8">
        <v>0</v>
      </c>
      <c r="I647" s="8">
        <v>1</v>
      </c>
      <c r="J647" s="13">
        <v>0.14000000000000001</v>
      </c>
      <c r="K647" s="8">
        <v>0.21210000000000001</v>
      </c>
      <c r="L647" s="8">
        <v>0.93</v>
      </c>
      <c r="M647" s="8">
        <v>0</v>
      </c>
      <c r="N647" s="8">
        <v>0</v>
      </c>
      <c r="O647" s="8">
        <v>1</v>
      </c>
      <c r="P647" s="8">
        <v>1</v>
      </c>
      <c r="Q647" s="15" t="str">
        <f t="shared" si="100"/>
        <v>Weekend</v>
      </c>
      <c r="R647" s="15" t="str">
        <f t="shared" si="101"/>
        <v>Late Night</v>
      </c>
      <c r="S647" s="15" t="str">
        <f t="shared" si="102"/>
        <v>Mild</v>
      </c>
      <c r="T647" s="15" t="str">
        <f t="shared" si="103"/>
        <v>Humid</v>
      </c>
      <c r="U647" s="15" t="str">
        <f t="shared" si="104"/>
        <v>Clear</v>
      </c>
      <c r="V647" s="15" t="str">
        <f t="shared" si="105"/>
        <v>Off Peak</v>
      </c>
      <c r="W647" s="15" t="str">
        <f t="shared" si="106"/>
        <v>Jan</v>
      </c>
      <c r="X647" s="15" t="str">
        <f t="shared" si="107"/>
        <v>2011-Jan</v>
      </c>
      <c r="Y647" s="15" t="str">
        <f t="shared" si="108"/>
        <v>Low Demand</v>
      </c>
      <c r="Z647" t="str">
        <f t="shared" si="109"/>
        <v>Sunday</v>
      </c>
    </row>
    <row r="648" spans="1:26" x14ac:dyDescent="0.35">
      <c r="A648" s="6">
        <v>647</v>
      </c>
      <c r="B648" s="7">
        <v>40573</v>
      </c>
      <c r="C648" s="6">
        <v>1</v>
      </c>
      <c r="D648" s="6">
        <v>0</v>
      </c>
      <c r="E648" s="6">
        <v>1</v>
      </c>
      <c r="F648" s="6">
        <v>5</v>
      </c>
      <c r="G648" s="6" t="b">
        <v>0</v>
      </c>
      <c r="H648" s="6">
        <v>0</v>
      </c>
      <c r="I648" s="6">
        <v>1</v>
      </c>
      <c r="J648" s="12">
        <v>0.14000000000000001</v>
      </c>
      <c r="K648" s="6">
        <v>0.21210000000000001</v>
      </c>
      <c r="L648" s="6">
        <v>0.86</v>
      </c>
      <c r="M648" s="6">
        <v>0</v>
      </c>
      <c r="N648" s="6">
        <v>0</v>
      </c>
      <c r="O648" s="6">
        <v>3</v>
      </c>
      <c r="P648" s="6">
        <v>3</v>
      </c>
      <c r="Q648" s="15" t="str">
        <f t="shared" si="100"/>
        <v>Weekend</v>
      </c>
      <c r="R648" s="15" t="str">
        <f t="shared" si="101"/>
        <v>Late Night</v>
      </c>
      <c r="S648" s="15" t="str">
        <f t="shared" si="102"/>
        <v>Mild</v>
      </c>
      <c r="T648" s="15" t="str">
        <f t="shared" si="103"/>
        <v>Humid</v>
      </c>
      <c r="U648" s="15" t="str">
        <f t="shared" si="104"/>
        <v>Clear</v>
      </c>
      <c r="V648" s="15" t="str">
        <f t="shared" si="105"/>
        <v>Off Peak</v>
      </c>
      <c r="W648" s="15" t="str">
        <f t="shared" si="106"/>
        <v>Jan</v>
      </c>
      <c r="X648" s="15" t="str">
        <f t="shared" si="107"/>
        <v>2011-Jan</v>
      </c>
      <c r="Y648" s="15" t="str">
        <f t="shared" si="108"/>
        <v>Low Demand</v>
      </c>
      <c r="Z648" t="str">
        <f t="shared" si="109"/>
        <v>Sunday</v>
      </c>
    </row>
    <row r="649" spans="1:26" x14ac:dyDescent="0.35">
      <c r="A649" s="8">
        <v>648</v>
      </c>
      <c r="B649" s="9">
        <v>40573</v>
      </c>
      <c r="C649" s="8">
        <v>1</v>
      </c>
      <c r="D649" s="8">
        <v>0</v>
      </c>
      <c r="E649" s="8">
        <v>1</v>
      </c>
      <c r="F649" s="8">
        <v>7</v>
      </c>
      <c r="G649" s="8" t="b">
        <v>0</v>
      </c>
      <c r="H649" s="8">
        <v>0</v>
      </c>
      <c r="I649" s="8">
        <v>1</v>
      </c>
      <c r="J649" s="13">
        <v>0.14000000000000001</v>
      </c>
      <c r="K649" s="8">
        <v>0.21210000000000001</v>
      </c>
      <c r="L649" s="8">
        <v>0.86</v>
      </c>
      <c r="M649" s="8">
        <v>0</v>
      </c>
      <c r="N649" s="8">
        <v>0</v>
      </c>
      <c r="O649" s="8">
        <v>3</v>
      </c>
      <c r="P649" s="8">
        <v>3</v>
      </c>
      <c r="Q649" s="15" t="str">
        <f t="shared" si="100"/>
        <v>Weekend</v>
      </c>
      <c r="R649" s="15" t="str">
        <f t="shared" si="101"/>
        <v>Morning</v>
      </c>
      <c r="S649" s="15" t="str">
        <f t="shared" si="102"/>
        <v>Mild</v>
      </c>
      <c r="T649" s="15" t="str">
        <f t="shared" si="103"/>
        <v>Humid</v>
      </c>
      <c r="U649" s="15" t="str">
        <f t="shared" si="104"/>
        <v>Clear</v>
      </c>
      <c r="V649" s="15" t="str">
        <f t="shared" si="105"/>
        <v>AM Peak</v>
      </c>
      <c r="W649" s="15" t="str">
        <f t="shared" si="106"/>
        <v>Jan</v>
      </c>
      <c r="X649" s="15" t="str">
        <f t="shared" si="107"/>
        <v>2011-Jan</v>
      </c>
      <c r="Y649" s="15" t="str">
        <f t="shared" si="108"/>
        <v>Low Demand</v>
      </c>
      <c r="Z649" t="str">
        <f t="shared" si="109"/>
        <v>Sunday</v>
      </c>
    </row>
    <row r="650" spans="1:26" x14ac:dyDescent="0.35">
      <c r="A650" s="6">
        <v>649</v>
      </c>
      <c r="B650" s="7">
        <v>40573</v>
      </c>
      <c r="C650" s="6">
        <v>1</v>
      </c>
      <c r="D650" s="6">
        <v>0</v>
      </c>
      <c r="E650" s="6">
        <v>1</v>
      </c>
      <c r="F650" s="6">
        <v>8</v>
      </c>
      <c r="G650" s="6" t="b">
        <v>0</v>
      </c>
      <c r="H650" s="6">
        <v>0</v>
      </c>
      <c r="I650" s="6">
        <v>2</v>
      </c>
      <c r="J650" s="12">
        <v>0.14000000000000001</v>
      </c>
      <c r="K650" s="6">
        <v>0.21210000000000001</v>
      </c>
      <c r="L650" s="6">
        <v>0.86</v>
      </c>
      <c r="M650" s="6">
        <v>0</v>
      </c>
      <c r="N650" s="6">
        <v>1</v>
      </c>
      <c r="O650" s="6">
        <v>11</v>
      </c>
      <c r="P650" s="6">
        <v>12</v>
      </c>
      <c r="Q650" s="15" t="str">
        <f t="shared" si="100"/>
        <v>Weekend</v>
      </c>
      <c r="R650" s="15" t="str">
        <f t="shared" si="101"/>
        <v>Morning</v>
      </c>
      <c r="S650" s="15" t="str">
        <f t="shared" si="102"/>
        <v>Mild</v>
      </c>
      <c r="T650" s="15" t="str">
        <f t="shared" si="103"/>
        <v>Humid</v>
      </c>
      <c r="U650" s="15" t="str">
        <f t="shared" si="104"/>
        <v>Mist/Cloudy</v>
      </c>
      <c r="V650" s="15" t="str">
        <f t="shared" si="105"/>
        <v>AM Peak</v>
      </c>
      <c r="W650" s="15" t="str">
        <f t="shared" si="106"/>
        <v>Jan</v>
      </c>
      <c r="X650" s="15" t="str">
        <f t="shared" si="107"/>
        <v>2011-Jan</v>
      </c>
      <c r="Y650" s="15" t="str">
        <f t="shared" si="108"/>
        <v>Low Demand</v>
      </c>
      <c r="Z650" t="str">
        <f t="shared" si="109"/>
        <v>Sunday</v>
      </c>
    </row>
    <row r="651" spans="1:26" x14ac:dyDescent="0.35">
      <c r="A651" s="8">
        <v>650</v>
      </c>
      <c r="B651" s="9">
        <v>40573</v>
      </c>
      <c r="C651" s="8">
        <v>1</v>
      </c>
      <c r="D651" s="8">
        <v>0</v>
      </c>
      <c r="E651" s="8">
        <v>1</v>
      </c>
      <c r="F651" s="8">
        <v>9</v>
      </c>
      <c r="G651" s="8" t="b">
        <v>0</v>
      </c>
      <c r="H651" s="8">
        <v>0</v>
      </c>
      <c r="I651" s="8">
        <v>2</v>
      </c>
      <c r="J651" s="13">
        <v>0.16</v>
      </c>
      <c r="K651" s="8">
        <v>0.2273</v>
      </c>
      <c r="L651" s="8">
        <v>0.8</v>
      </c>
      <c r="M651" s="8">
        <v>0</v>
      </c>
      <c r="N651" s="8">
        <v>4</v>
      </c>
      <c r="O651" s="8">
        <v>34</v>
      </c>
      <c r="P651" s="8">
        <v>38</v>
      </c>
      <c r="Q651" s="15" t="str">
        <f t="shared" si="100"/>
        <v>Weekend</v>
      </c>
      <c r="R651" s="15" t="str">
        <f t="shared" si="101"/>
        <v>Morning</v>
      </c>
      <c r="S651" s="15" t="str">
        <f t="shared" si="102"/>
        <v>Mild</v>
      </c>
      <c r="T651" s="15" t="str">
        <f t="shared" si="103"/>
        <v>Comfortable</v>
      </c>
      <c r="U651" s="15" t="str">
        <f t="shared" si="104"/>
        <v>Mist/Cloudy</v>
      </c>
      <c r="V651" s="15" t="str">
        <f t="shared" si="105"/>
        <v>AM Peak</v>
      </c>
      <c r="W651" s="15" t="str">
        <f t="shared" si="106"/>
        <v>Jan</v>
      </c>
      <c r="X651" s="15" t="str">
        <f t="shared" si="107"/>
        <v>2011-Jan</v>
      </c>
      <c r="Y651" s="15" t="str">
        <f t="shared" si="108"/>
        <v>Low Demand</v>
      </c>
      <c r="Z651" t="str">
        <f t="shared" si="109"/>
        <v>Sunday</v>
      </c>
    </row>
    <row r="652" spans="1:26" x14ac:dyDescent="0.35">
      <c r="A652" s="6">
        <v>651</v>
      </c>
      <c r="B652" s="7">
        <v>40573</v>
      </c>
      <c r="C652" s="6">
        <v>1</v>
      </c>
      <c r="D652" s="6">
        <v>0</v>
      </c>
      <c r="E652" s="6">
        <v>1</v>
      </c>
      <c r="F652" s="6">
        <v>10</v>
      </c>
      <c r="G652" s="6" t="b">
        <v>0</v>
      </c>
      <c r="H652" s="6">
        <v>0</v>
      </c>
      <c r="I652" s="6">
        <v>2</v>
      </c>
      <c r="J652" s="12">
        <v>0.18</v>
      </c>
      <c r="K652" s="6">
        <v>0.2424</v>
      </c>
      <c r="L652" s="6">
        <v>0.8</v>
      </c>
      <c r="M652" s="6">
        <v>0</v>
      </c>
      <c r="N652" s="6">
        <v>7</v>
      </c>
      <c r="O652" s="6">
        <v>57</v>
      </c>
      <c r="P652" s="6">
        <v>64</v>
      </c>
      <c r="Q652" s="15" t="str">
        <f t="shared" si="100"/>
        <v>Weekend</v>
      </c>
      <c r="R652" s="15" t="str">
        <f t="shared" si="101"/>
        <v>Morning</v>
      </c>
      <c r="S652" s="15" t="str">
        <f t="shared" si="102"/>
        <v>Mild</v>
      </c>
      <c r="T652" s="15" t="str">
        <f t="shared" si="103"/>
        <v>Comfortable</v>
      </c>
      <c r="U652" s="15" t="str">
        <f t="shared" si="104"/>
        <v>Mist/Cloudy</v>
      </c>
      <c r="V652" s="15" t="str">
        <f t="shared" si="105"/>
        <v>Off Peak</v>
      </c>
      <c r="W652" s="15" t="str">
        <f t="shared" si="106"/>
        <v>Jan</v>
      </c>
      <c r="X652" s="15" t="str">
        <f t="shared" si="107"/>
        <v>2011-Jan</v>
      </c>
      <c r="Y652" s="15" t="str">
        <f t="shared" si="108"/>
        <v>High Demand</v>
      </c>
      <c r="Z652" t="str">
        <f t="shared" si="109"/>
        <v>Sunday</v>
      </c>
    </row>
    <row r="653" spans="1:26" x14ac:dyDescent="0.35">
      <c r="A653" s="8">
        <v>652</v>
      </c>
      <c r="B653" s="9">
        <v>40573</v>
      </c>
      <c r="C653" s="8">
        <v>1</v>
      </c>
      <c r="D653" s="8">
        <v>0</v>
      </c>
      <c r="E653" s="8">
        <v>1</v>
      </c>
      <c r="F653" s="8">
        <v>11</v>
      </c>
      <c r="G653" s="8" t="b">
        <v>0</v>
      </c>
      <c r="H653" s="8">
        <v>0</v>
      </c>
      <c r="I653" s="8">
        <v>1</v>
      </c>
      <c r="J653" s="13">
        <v>0.22</v>
      </c>
      <c r="K653" s="8">
        <v>0.2727</v>
      </c>
      <c r="L653" s="8">
        <v>0.75</v>
      </c>
      <c r="M653" s="8">
        <v>0</v>
      </c>
      <c r="N653" s="8">
        <v>9</v>
      </c>
      <c r="O653" s="8">
        <v>50</v>
      </c>
      <c r="P653" s="8">
        <v>59</v>
      </c>
      <c r="Q653" s="15" t="str">
        <f t="shared" si="100"/>
        <v>Weekend</v>
      </c>
      <c r="R653" s="15" t="str">
        <f t="shared" si="101"/>
        <v>Morning</v>
      </c>
      <c r="S653" s="15" t="str">
        <f t="shared" si="102"/>
        <v>Hot</v>
      </c>
      <c r="T653" s="15" t="str">
        <f t="shared" si="103"/>
        <v>Comfortable</v>
      </c>
      <c r="U653" s="15" t="str">
        <f t="shared" si="104"/>
        <v>Clear</v>
      </c>
      <c r="V653" s="15" t="str">
        <f t="shared" si="105"/>
        <v>Off Peak</v>
      </c>
      <c r="W653" s="15" t="str">
        <f t="shared" si="106"/>
        <v>Jan</v>
      </c>
      <c r="X653" s="15" t="str">
        <f t="shared" si="107"/>
        <v>2011-Jan</v>
      </c>
      <c r="Y653" s="15" t="str">
        <f t="shared" si="108"/>
        <v>High Demand</v>
      </c>
      <c r="Z653" t="str">
        <f t="shared" si="109"/>
        <v>Sunday</v>
      </c>
    </row>
    <row r="654" spans="1:26" x14ac:dyDescent="0.35">
      <c r="A654" s="6">
        <v>653</v>
      </c>
      <c r="B654" s="7">
        <v>40573</v>
      </c>
      <c r="C654" s="6">
        <v>1</v>
      </c>
      <c r="D654" s="6">
        <v>0</v>
      </c>
      <c r="E654" s="6">
        <v>1</v>
      </c>
      <c r="F654" s="6">
        <v>12</v>
      </c>
      <c r="G654" s="6" t="b">
        <v>0</v>
      </c>
      <c r="H654" s="6">
        <v>0</v>
      </c>
      <c r="I654" s="6">
        <v>1</v>
      </c>
      <c r="J654" s="12">
        <v>0.3</v>
      </c>
      <c r="K654" s="6">
        <v>0.31819999999999998</v>
      </c>
      <c r="L654" s="6">
        <v>0.52</v>
      </c>
      <c r="M654" s="6">
        <v>0.1045</v>
      </c>
      <c r="N654" s="6">
        <v>10</v>
      </c>
      <c r="O654" s="6">
        <v>87</v>
      </c>
      <c r="P654" s="6">
        <v>97</v>
      </c>
      <c r="Q654" s="15" t="str">
        <f t="shared" si="100"/>
        <v>Weekend</v>
      </c>
      <c r="R654" s="15" t="str">
        <f t="shared" si="101"/>
        <v>Afternoon</v>
      </c>
      <c r="S654" s="15" t="str">
        <f t="shared" si="102"/>
        <v>Hot</v>
      </c>
      <c r="T654" s="15" t="str">
        <f t="shared" si="103"/>
        <v>Comfortable</v>
      </c>
      <c r="U654" s="15" t="str">
        <f t="shared" si="104"/>
        <v>Clear</v>
      </c>
      <c r="V654" s="15" t="str">
        <f t="shared" si="105"/>
        <v>Off Peak</v>
      </c>
      <c r="W654" s="15" t="str">
        <f t="shared" si="106"/>
        <v>Jan</v>
      </c>
      <c r="X654" s="15" t="str">
        <f t="shared" si="107"/>
        <v>2011-Jan</v>
      </c>
      <c r="Y654" s="15" t="str">
        <f t="shared" si="108"/>
        <v>High Demand</v>
      </c>
      <c r="Z654" t="str">
        <f t="shared" si="109"/>
        <v>Sunday</v>
      </c>
    </row>
    <row r="655" spans="1:26" x14ac:dyDescent="0.35">
      <c r="A655" s="8">
        <v>654</v>
      </c>
      <c r="B655" s="9">
        <v>40573</v>
      </c>
      <c r="C655" s="8">
        <v>1</v>
      </c>
      <c r="D655" s="8">
        <v>0</v>
      </c>
      <c r="E655" s="8">
        <v>1</v>
      </c>
      <c r="F655" s="8">
        <v>13</v>
      </c>
      <c r="G655" s="8" t="b">
        <v>0</v>
      </c>
      <c r="H655" s="8">
        <v>0</v>
      </c>
      <c r="I655" s="8">
        <v>1</v>
      </c>
      <c r="J655" s="13">
        <v>0.28000000000000003</v>
      </c>
      <c r="K655" s="8">
        <v>0.28789999999999999</v>
      </c>
      <c r="L655" s="8">
        <v>0.61</v>
      </c>
      <c r="M655" s="8">
        <v>0.1045</v>
      </c>
      <c r="N655" s="8">
        <v>13</v>
      </c>
      <c r="O655" s="8">
        <v>71</v>
      </c>
      <c r="P655" s="8">
        <v>84</v>
      </c>
      <c r="Q655" s="15" t="str">
        <f t="shared" si="100"/>
        <v>Weekend</v>
      </c>
      <c r="R655" s="15" t="str">
        <f t="shared" si="101"/>
        <v>Afternoon</v>
      </c>
      <c r="S655" s="15" t="str">
        <f t="shared" si="102"/>
        <v>Hot</v>
      </c>
      <c r="T655" s="15" t="str">
        <f t="shared" si="103"/>
        <v>Comfortable</v>
      </c>
      <c r="U655" s="15" t="str">
        <f t="shared" si="104"/>
        <v>Clear</v>
      </c>
      <c r="V655" s="15" t="str">
        <f t="shared" si="105"/>
        <v>Off Peak</v>
      </c>
      <c r="W655" s="15" t="str">
        <f t="shared" si="106"/>
        <v>Jan</v>
      </c>
      <c r="X655" s="15" t="str">
        <f t="shared" si="107"/>
        <v>2011-Jan</v>
      </c>
      <c r="Y655" s="15" t="str">
        <f t="shared" si="108"/>
        <v>High Demand</v>
      </c>
      <c r="Z655" t="str">
        <f t="shared" si="109"/>
        <v>Sunday</v>
      </c>
    </row>
    <row r="656" spans="1:26" x14ac:dyDescent="0.35">
      <c r="A656" s="6">
        <v>655</v>
      </c>
      <c r="B656" s="7">
        <v>40573</v>
      </c>
      <c r="C656" s="6">
        <v>1</v>
      </c>
      <c r="D656" s="6">
        <v>0</v>
      </c>
      <c r="E656" s="6">
        <v>1</v>
      </c>
      <c r="F656" s="6">
        <v>14</v>
      </c>
      <c r="G656" s="6" t="b">
        <v>0</v>
      </c>
      <c r="H656" s="6">
        <v>0</v>
      </c>
      <c r="I656" s="6">
        <v>1</v>
      </c>
      <c r="J656" s="12">
        <v>0.28000000000000003</v>
      </c>
      <c r="K656" s="6">
        <v>0.30299999999999999</v>
      </c>
      <c r="L656" s="6">
        <v>0.61</v>
      </c>
      <c r="M656" s="6">
        <v>8.9599999999999999E-2</v>
      </c>
      <c r="N656" s="6">
        <v>18</v>
      </c>
      <c r="O656" s="6">
        <v>104</v>
      </c>
      <c r="P656" s="6">
        <v>122</v>
      </c>
      <c r="Q656" s="15" t="str">
        <f t="shared" si="100"/>
        <v>Weekend</v>
      </c>
      <c r="R656" s="15" t="str">
        <f t="shared" si="101"/>
        <v>Afternoon</v>
      </c>
      <c r="S656" s="15" t="str">
        <f t="shared" si="102"/>
        <v>Hot</v>
      </c>
      <c r="T656" s="15" t="str">
        <f t="shared" si="103"/>
        <v>Comfortable</v>
      </c>
      <c r="U656" s="15" t="str">
        <f t="shared" si="104"/>
        <v>Clear</v>
      </c>
      <c r="V656" s="15" t="str">
        <f t="shared" si="105"/>
        <v>Off Peak</v>
      </c>
      <c r="W656" s="15" t="str">
        <f t="shared" si="106"/>
        <v>Jan</v>
      </c>
      <c r="X656" s="15" t="str">
        <f t="shared" si="107"/>
        <v>2011-Jan</v>
      </c>
      <c r="Y656" s="15" t="str">
        <f t="shared" si="108"/>
        <v>High Demand</v>
      </c>
      <c r="Z656" t="str">
        <f t="shared" si="109"/>
        <v>Sunday</v>
      </c>
    </row>
    <row r="657" spans="1:26" x14ac:dyDescent="0.35">
      <c r="A657" s="8">
        <v>656</v>
      </c>
      <c r="B657" s="9">
        <v>40573</v>
      </c>
      <c r="C657" s="8">
        <v>1</v>
      </c>
      <c r="D657" s="8">
        <v>0</v>
      </c>
      <c r="E657" s="8">
        <v>1</v>
      </c>
      <c r="F657" s="8">
        <v>15</v>
      </c>
      <c r="G657" s="8" t="b">
        <v>0</v>
      </c>
      <c r="H657" s="8">
        <v>0</v>
      </c>
      <c r="I657" s="8">
        <v>1</v>
      </c>
      <c r="J657" s="13">
        <v>0.3</v>
      </c>
      <c r="K657" s="8">
        <v>0.33329999999999999</v>
      </c>
      <c r="L657" s="8">
        <v>0.56000000000000005</v>
      </c>
      <c r="M657" s="8">
        <v>0</v>
      </c>
      <c r="N657" s="8">
        <v>14</v>
      </c>
      <c r="O657" s="8">
        <v>95</v>
      </c>
      <c r="P657" s="8">
        <v>109</v>
      </c>
      <c r="Q657" s="15" t="str">
        <f t="shared" si="100"/>
        <v>Weekend</v>
      </c>
      <c r="R657" s="15" t="str">
        <f t="shared" si="101"/>
        <v>Afternoon</v>
      </c>
      <c r="S657" s="15" t="str">
        <f t="shared" si="102"/>
        <v>Hot</v>
      </c>
      <c r="T657" s="15" t="str">
        <f t="shared" si="103"/>
        <v>Comfortable</v>
      </c>
      <c r="U657" s="15" t="str">
        <f t="shared" si="104"/>
        <v>Clear</v>
      </c>
      <c r="V657" s="15" t="str">
        <f t="shared" si="105"/>
        <v>Off Peak</v>
      </c>
      <c r="W657" s="15" t="str">
        <f t="shared" si="106"/>
        <v>Jan</v>
      </c>
      <c r="X657" s="15" t="str">
        <f t="shared" si="107"/>
        <v>2011-Jan</v>
      </c>
      <c r="Y657" s="15" t="str">
        <f t="shared" si="108"/>
        <v>High Demand</v>
      </c>
      <c r="Z657" t="str">
        <f t="shared" si="109"/>
        <v>Sunday</v>
      </c>
    </row>
    <row r="658" spans="1:26" x14ac:dyDescent="0.35">
      <c r="A658" s="6">
        <v>657</v>
      </c>
      <c r="B658" s="7">
        <v>40573</v>
      </c>
      <c r="C658" s="6">
        <v>1</v>
      </c>
      <c r="D658" s="6">
        <v>0</v>
      </c>
      <c r="E658" s="6">
        <v>1</v>
      </c>
      <c r="F658" s="6">
        <v>16</v>
      </c>
      <c r="G658" s="6" t="b">
        <v>0</v>
      </c>
      <c r="H658" s="6">
        <v>0</v>
      </c>
      <c r="I658" s="6">
        <v>1</v>
      </c>
      <c r="J658" s="12">
        <v>0.3</v>
      </c>
      <c r="K658" s="6">
        <v>0.33329999999999999</v>
      </c>
      <c r="L658" s="6">
        <v>0.56000000000000005</v>
      </c>
      <c r="M658" s="6">
        <v>0</v>
      </c>
      <c r="N658" s="6">
        <v>19</v>
      </c>
      <c r="O658" s="6">
        <v>104</v>
      </c>
      <c r="P658" s="6">
        <v>123</v>
      </c>
      <c r="Q658" s="15" t="str">
        <f t="shared" si="100"/>
        <v>Weekend</v>
      </c>
      <c r="R658" s="15" t="str">
        <f t="shared" si="101"/>
        <v>Afternoon</v>
      </c>
      <c r="S658" s="15" t="str">
        <f t="shared" si="102"/>
        <v>Hot</v>
      </c>
      <c r="T658" s="15" t="str">
        <f t="shared" si="103"/>
        <v>Comfortable</v>
      </c>
      <c r="U658" s="15" t="str">
        <f t="shared" si="104"/>
        <v>Clear</v>
      </c>
      <c r="V658" s="15" t="str">
        <f t="shared" si="105"/>
        <v>Off Peak</v>
      </c>
      <c r="W658" s="15" t="str">
        <f t="shared" si="106"/>
        <v>Jan</v>
      </c>
      <c r="X658" s="15" t="str">
        <f t="shared" si="107"/>
        <v>2011-Jan</v>
      </c>
      <c r="Y658" s="15" t="str">
        <f t="shared" si="108"/>
        <v>High Demand</v>
      </c>
      <c r="Z658" t="str">
        <f t="shared" si="109"/>
        <v>Sunday</v>
      </c>
    </row>
    <row r="659" spans="1:26" x14ac:dyDescent="0.35">
      <c r="A659" s="8">
        <v>658</v>
      </c>
      <c r="B659" s="9">
        <v>40573</v>
      </c>
      <c r="C659" s="8">
        <v>1</v>
      </c>
      <c r="D659" s="8">
        <v>0</v>
      </c>
      <c r="E659" s="8">
        <v>1</v>
      </c>
      <c r="F659" s="8">
        <v>17</v>
      </c>
      <c r="G659" s="8" t="b">
        <v>0</v>
      </c>
      <c r="H659" s="8">
        <v>0</v>
      </c>
      <c r="I659" s="8">
        <v>1</v>
      </c>
      <c r="J659" s="13">
        <v>0.3</v>
      </c>
      <c r="K659" s="8">
        <v>0.28789999999999999</v>
      </c>
      <c r="L659" s="8">
        <v>0.56000000000000005</v>
      </c>
      <c r="M659" s="8">
        <v>0.19400000000000001</v>
      </c>
      <c r="N659" s="8">
        <v>6</v>
      </c>
      <c r="O659" s="8">
        <v>71</v>
      </c>
      <c r="P659" s="8">
        <v>77</v>
      </c>
      <c r="Q659" s="15" t="str">
        <f t="shared" si="100"/>
        <v>Weekend</v>
      </c>
      <c r="R659" s="15" t="str">
        <f t="shared" si="101"/>
        <v>Night</v>
      </c>
      <c r="S659" s="15" t="str">
        <f t="shared" si="102"/>
        <v>Hot</v>
      </c>
      <c r="T659" s="15" t="str">
        <f t="shared" si="103"/>
        <v>Comfortable</v>
      </c>
      <c r="U659" s="15" t="str">
        <f t="shared" si="104"/>
        <v>Clear</v>
      </c>
      <c r="V659" s="15" t="str">
        <f t="shared" si="105"/>
        <v>PM Peak</v>
      </c>
      <c r="W659" s="15" t="str">
        <f t="shared" si="106"/>
        <v>Jan</v>
      </c>
      <c r="X659" s="15" t="str">
        <f t="shared" si="107"/>
        <v>2011-Jan</v>
      </c>
      <c r="Y659" s="15" t="str">
        <f t="shared" si="108"/>
        <v>High Demand</v>
      </c>
      <c r="Z659" t="str">
        <f t="shared" si="109"/>
        <v>Sunday</v>
      </c>
    </row>
    <row r="660" spans="1:26" x14ac:dyDescent="0.35">
      <c r="A660" s="6">
        <v>659</v>
      </c>
      <c r="B660" s="7">
        <v>40573</v>
      </c>
      <c r="C660" s="6">
        <v>1</v>
      </c>
      <c r="D660" s="6">
        <v>0</v>
      </c>
      <c r="E660" s="6">
        <v>1</v>
      </c>
      <c r="F660" s="6">
        <v>18</v>
      </c>
      <c r="G660" s="6" t="b">
        <v>0</v>
      </c>
      <c r="H660" s="6">
        <v>0</v>
      </c>
      <c r="I660" s="6">
        <v>1</v>
      </c>
      <c r="J660" s="12">
        <v>0.26</v>
      </c>
      <c r="K660" s="6">
        <v>0.2576</v>
      </c>
      <c r="L660" s="6">
        <v>0.65</v>
      </c>
      <c r="M660" s="6">
        <v>0.16420000000000001</v>
      </c>
      <c r="N660" s="6">
        <v>8</v>
      </c>
      <c r="O660" s="6">
        <v>57</v>
      </c>
      <c r="P660" s="6">
        <v>65</v>
      </c>
      <c r="Q660" s="15" t="str">
        <f t="shared" si="100"/>
        <v>Weekend</v>
      </c>
      <c r="R660" s="15" t="str">
        <f t="shared" si="101"/>
        <v>Night</v>
      </c>
      <c r="S660" s="15" t="str">
        <f t="shared" si="102"/>
        <v>Hot</v>
      </c>
      <c r="T660" s="15" t="str">
        <f t="shared" si="103"/>
        <v>Comfortable</v>
      </c>
      <c r="U660" s="15" t="str">
        <f t="shared" si="104"/>
        <v>Clear</v>
      </c>
      <c r="V660" s="15" t="str">
        <f t="shared" si="105"/>
        <v>PM Peak</v>
      </c>
      <c r="W660" s="15" t="str">
        <f t="shared" si="106"/>
        <v>Jan</v>
      </c>
      <c r="X660" s="15" t="str">
        <f t="shared" si="107"/>
        <v>2011-Jan</v>
      </c>
      <c r="Y660" s="15" t="str">
        <f t="shared" si="108"/>
        <v>High Demand</v>
      </c>
      <c r="Z660" t="str">
        <f t="shared" si="109"/>
        <v>Sunday</v>
      </c>
    </row>
    <row r="661" spans="1:26" x14ac:dyDescent="0.35">
      <c r="A661" s="8">
        <v>660</v>
      </c>
      <c r="B661" s="9">
        <v>40573</v>
      </c>
      <c r="C661" s="8">
        <v>1</v>
      </c>
      <c r="D661" s="8">
        <v>0</v>
      </c>
      <c r="E661" s="8">
        <v>1</v>
      </c>
      <c r="F661" s="8">
        <v>19</v>
      </c>
      <c r="G661" s="8" t="b">
        <v>0</v>
      </c>
      <c r="H661" s="8">
        <v>0</v>
      </c>
      <c r="I661" s="8">
        <v>1</v>
      </c>
      <c r="J661" s="13">
        <v>0.26</v>
      </c>
      <c r="K661" s="8">
        <v>0.2576</v>
      </c>
      <c r="L661" s="8">
        <v>0.65</v>
      </c>
      <c r="M661" s="8">
        <v>0.19400000000000001</v>
      </c>
      <c r="N661" s="8">
        <v>9</v>
      </c>
      <c r="O661" s="8">
        <v>46</v>
      </c>
      <c r="P661" s="8">
        <v>55</v>
      </c>
      <c r="Q661" s="15" t="str">
        <f t="shared" si="100"/>
        <v>Weekend</v>
      </c>
      <c r="R661" s="15" t="str">
        <f t="shared" si="101"/>
        <v>Night</v>
      </c>
      <c r="S661" s="15" t="str">
        <f t="shared" si="102"/>
        <v>Hot</v>
      </c>
      <c r="T661" s="15" t="str">
        <f t="shared" si="103"/>
        <v>Comfortable</v>
      </c>
      <c r="U661" s="15" t="str">
        <f t="shared" si="104"/>
        <v>Clear</v>
      </c>
      <c r="V661" s="15" t="str">
        <f t="shared" si="105"/>
        <v>PM Peak</v>
      </c>
      <c r="W661" s="15" t="str">
        <f t="shared" si="106"/>
        <v>Jan</v>
      </c>
      <c r="X661" s="15" t="str">
        <f t="shared" si="107"/>
        <v>2011-Jan</v>
      </c>
      <c r="Y661" s="15" t="str">
        <f t="shared" si="108"/>
        <v>Low Demand</v>
      </c>
      <c r="Z661" t="str">
        <f t="shared" si="109"/>
        <v>Sunday</v>
      </c>
    </row>
    <row r="662" spans="1:26" x14ac:dyDescent="0.35">
      <c r="A662" s="6">
        <v>661</v>
      </c>
      <c r="B662" s="7">
        <v>40573</v>
      </c>
      <c r="C662" s="6">
        <v>1</v>
      </c>
      <c r="D662" s="6">
        <v>0</v>
      </c>
      <c r="E662" s="6">
        <v>1</v>
      </c>
      <c r="F662" s="6">
        <v>20</v>
      </c>
      <c r="G662" s="6" t="b">
        <v>0</v>
      </c>
      <c r="H662" s="6">
        <v>0</v>
      </c>
      <c r="I662" s="6">
        <v>2</v>
      </c>
      <c r="J662" s="12">
        <v>0.26</v>
      </c>
      <c r="K662" s="6">
        <v>0.2727</v>
      </c>
      <c r="L662" s="6">
        <v>0.65</v>
      </c>
      <c r="M662" s="6">
        <v>0.1045</v>
      </c>
      <c r="N662" s="6">
        <v>3</v>
      </c>
      <c r="O662" s="6">
        <v>30</v>
      </c>
      <c r="P662" s="6">
        <v>33</v>
      </c>
      <c r="Q662" s="15" t="str">
        <f t="shared" si="100"/>
        <v>Weekend</v>
      </c>
      <c r="R662" s="15" t="str">
        <f t="shared" si="101"/>
        <v>Night</v>
      </c>
      <c r="S662" s="15" t="str">
        <f t="shared" si="102"/>
        <v>Hot</v>
      </c>
      <c r="T662" s="15" t="str">
        <f t="shared" si="103"/>
        <v>Comfortable</v>
      </c>
      <c r="U662" s="15" t="str">
        <f t="shared" si="104"/>
        <v>Mist/Cloudy</v>
      </c>
      <c r="V662" s="15" t="str">
        <f t="shared" si="105"/>
        <v>Off Peak</v>
      </c>
      <c r="W662" s="15" t="str">
        <f t="shared" si="106"/>
        <v>Jan</v>
      </c>
      <c r="X662" s="15" t="str">
        <f t="shared" si="107"/>
        <v>2011-Jan</v>
      </c>
      <c r="Y662" s="15" t="str">
        <f t="shared" si="108"/>
        <v>Low Demand</v>
      </c>
      <c r="Z662" t="str">
        <f t="shared" si="109"/>
        <v>Sunday</v>
      </c>
    </row>
    <row r="663" spans="1:26" x14ac:dyDescent="0.35">
      <c r="A663" s="8">
        <v>662</v>
      </c>
      <c r="B663" s="9">
        <v>40573</v>
      </c>
      <c r="C663" s="8">
        <v>1</v>
      </c>
      <c r="D663" s="8">
        <v>0</v>
      </c>
      <c r="E663" s="8">
        <v>1</v>
      </c>
      <c r="F663" s="8">
        <v>21</v>
      </c>
      <c r="G663" s="8" t="b">
        <v>0</v>
      </c>
      <c r="H663" s="8">
        <v>0</v>
      </c>
      <c r="I663" s="8">
        <v>2</v>
      </c>
      <c r="J663" s="13">
        <v>0.24</v>
      </c>
      <c r="K663" s="8">
        <v>0.2424</v>
      </c>
      <c r="L663" s="8">
        <v>0.7</v>
      </c>
      <c r="M663" s="8">
        <v>0.16420000000000001</v>
      </c>
      <c r="N663" s="8">
        <v>3</v>
      </c>
      <c r="O663" s="8">
        <v>25</v>
      </c>
      <c r="P663" s="8">
        <v>28</v>
      </c>
      <c r="Q663" s="15" t="str">
        <f t="shared" si="100"/>
        <v>Weekend</v>
      </c>
      <c r="R663" s="15" t="str">
        <f t="shared" si="101"/>
        <v>Night</v>
      </c>
      <c r="S663" s="15" t="str">
        <f t="shared" si="102"/>
        <v>Hot</v>
      </c>
      <c r="T663" s="15" t="str">
        <f t="shared" si="103"/>
        <v>Comfortable</v>
      </c>
      <c r="U663" s="15" t="str">
        <f t="shared" si="104"/>
        <v>Mist/Cloudy</v>
      </c>
      <c r="V663" s="15" t="str">
        <f t="shared" si="105"/>
        <v>Off Peak</v>
      </c>
      <c r="W663" s="15" t="str">
        <f t="shared" si="106"/>
        <v>Jan</v>
      </c>
      <c r="X663" s="15" t="str">
        <f t="shared" si="107"/>
        <v>2011-Jan</v>
      </c>
      <c r="Y663" s="15" t="str">
        <f t="shared" si="108"/>
        <v>Low Demand</v>
      </c>
      <c r="Z663" t="str">
        <f t="shared" si="109"/>
        <v>Sunday</v>
      </c>
    </row>
    <row r="664" spans="1:26" x14ac:dyDescent="0.35">
      <c r="A664" s="6">
        <v>663</v>
      </c>
      <c r="B664" s="7">
        <v>40573</v>
      </c>
      <c r="C664" s="6">
        <v>1</v>
      </c>
      <c r="D664" s="6">
        <v>0</v>
      </c>
      <c r="E664" s="6">
        <v>1</v>
      </c>
      <c r="F664" s="6">
        <v>22</v>
      </c>
      <c r="G664" s="6" t="b">
        <v>0</v>
      </c>
      <c r="H664" s="6">
        <v>0</v>
      </c>
      <c r="I664" s="6">
        <v>2</v>
      </c>
      <c r="J664" s="12">
        <v>0.24</v>
      </c>
      <c r="K664" s="6">
        <v>0.2273</v>
      </c>
      <c r="L664" s="6">
        <v>0.7</v>
      </c>
      <c r="M664" s="6">
        <v>0.19400000000000001</v>
      </c>
      <c r="N664" s="6">
        <v>2</v>
      </c>
      <c r="O664" s="6">
        <v>19</v>
      </c>
      <c r="P664" s="6">
        <v>21</v>
      </c>
      <c r="Q664" s="15" t="str">
        <f t="shared" si="100"/>
        <v>Weekend</v>
      </c>
      <c r="R664" s="15" t="str">
        <f t="shared" si="101"/>
        <v>Night</v>
      </c>
      <c r="S664" s="15" t="str">
        <f t="shared" si="102"/>
        <v>Hot</v>
      </c>
      <c r="T664" s="15" t="str">
        <f t="shared" si="103"/>
        <v>Comfortable</v>
      </c>
      <c r="U664" s="15" t="str">
        <f t="shared" si="104"/>
        <v>Mist/Cloudy</v>
      </c>
      <c r="V664" s="15" t="str">
        <f t="shared" si="105"/>
        <v>Off Peak</v>
      </c>
      <c r="W664" s="15" t="str">
        <f t="shared" si="106"/>
        <v>Jan</v>
      </c>
      <c r="X664" s="15" t="str">
        <f t="shared" si="107"/>
        <v>2011-Jan</v>
      </c>
      <c r="Y664" s="15" t="str">
        <f t="shared" si="108"/>
        <v>Low Demand</v>
      </c>
      <c r="Z664" t="str">
        <f t="shared" si="109"/>
        <v>Sunday</v>
      </c>
    </row>
    <row r="665" spans="1:26" x14ac:dyDescent="0.35">
      <c r="A665" s="8">
        <v>664</v>
      </c>
      <c r="B665" s="9">
        <v>40573</v>
      </c>
      <c r="C665" s="8">
        <v>1</v>
      </c>
      <c r="D665" s="8">
        <v>0</v>
      </c>
      <c r="E665" s="8">
        <v>1</v>
      </c>
      <c r="F665" s="8">
        <v>23</v>
      </c>
      <c r="G665" s="8" t="b">
        <v>0</v>
      </c>
      <c r="H665" s="8">
        <v>0</v>
      </c>
      <c r="I665" s="8">
        <v>2</v>
      </c>
      <c r="J665" s="13">
        <v>0.24</v>
      </c>
      <c r="K665" s="8">
        <v>0.21210000000000001</v>
      </c>
      <c r="L665" s="8">
        <v>0.65</v>
      </c>
      <c r="M665" s="8">
        <v>0.28360000000000002</v>
      </c>
      <c r="N665" s="8">
        <v>5</v>
      </c>
      <c r="O665" s="8">
        <v>16</v>
      </c>
      <c r="P665" s="8">
        <v>21</v>
      </c>
      <c r="Q665" s="15" t="str">
        <f t="shared" si="100"/>
        <v>Weekend</v>
      </c>
      <c r="R665" s="15" t="str">
        <f t="shared" si="101"/>
        <v>Night</v>
      </c>
      <c r="S665" s="15" t="str">
        <f t="shared" si="102"/>
        <v>Hot</v>
      </c>
      <c r="T665" s="15" t="str">
        <f t="shared" si="103"/>
        <v>Comfortable</v>
      </c>
      <c r="U665" s="15" t="str">
        <f t="shared" si="104"/>
        <v>Mist/Cloudy</v>
      </c>
      <c r="V665" s="15" t="str">
        <f t="shared" si="105"/>
        <v>Off Peak</v>
      </c>
      <c r="W665" s="15" t="str">
        <f t="shared" si="106"/>
        <v>Jan</v>
      </c>
      <c r="X665" s="15" t="str">
        <f t="shared" si="107"/>
        <v>2011-Jan</v>
      </c>
      <c r="Y665" s="15" t="str">
        <f t="shared" si="108"/>
        <v>Low Demand</v>
      </c>
      <c r="Z665" t="str">
        <f t="shared" si="109"/>
        <v>Sunday</v>
      </c>
    </row>
    <row r="666" spans="1:26" x14ac:dyDescent="0.35">
      <c r="A666" s="6">
        <v>665</v>
      </c>
      <c r="B666" s="7">
        <v>40574</v>
      </c>
      <c r="C666" s="6">
        <v>1</v>
      </c>
      <c r="D666" s="6">
        <v>0</v>
      </c>
      <c r="E666" s="6">
        <v>1</v>
      </c>
      <c r="F666" s="6">
        <v>0</v>
      </c>
      <c r="G666" s="6" t="b">
        <v>0</v>
      </c>
      <c r="H666" s="6">
        <v>1</v>
      </c>
      <c r="I666" s="6">
        <v>2</v>
      </c>
      <c r="J666" s="12">
        <v>0.24</v>
      </c>
      <c r="K666" s="6">
        <v>0.2273</v>
      </c>
      <c r="L666" s="6">
        <v>0.65</v>
      </c>
      <c r="M666" s="6">
        <v>0.22389999999999999</v>
      </c>
      <c r="N666" s="6">
        <v>1</v>
      </c>
      <c r="O666" s="6">
        <v>6</v>
      </c>
      <c r="P666" s="6">
        <v>7</v>
      </c>
      <c r="Q666" s="15" t="str">
        <f t="shared" si="100"/>
        <v>Weekday</v>
      </c>
      <c r="R666" s="15" t="str">
        <f t="shared" si="101"/>
        <v>Late Night</v>
      </c>
      <c r="S666" s="15" t="str">
        <f t="shared" si="102"/>
        <v>Hot</v>
      </c>
      <c r="T666" s="15" t="str">
        <f t="shared" si="103"/>
        <v>Comfortable</v>
      </c>
      <c r="U666" s="15" t="str">
        <f t="shared" si="104"/>
        <v>Mist/Cloudy</v>
      </c>
      <c r="V666" s="15" t="str">
        <f t="shared" si="105"/>
        <v>Off Peak</v>
      </c>
      <c r="W666" s="15" t="str">
        <f t="shared" si="106"/>
        <v>Jan</v>
      </c>
      <c r="X666" s="15" t="str">
        <f t="shared" si="107"/>
        <v>2011-Jan</v>
      </c>
      <c r="Y666" s="15" t="str">
        <f t="shared" si="108"/>
        <v>Low Demand</v>
      </c>
      <c r="Z666" t="str">
        <f t="shared" si="109"/>
        <v>Monday</v>
      </c>
    </row>
    <row r="667" spans="1:26" x14ac:dyDescent="0.35">
      <c r="A667" s="8">
        <v>666</v>
      </c>
      <c r="B667" s="9">
        <v>40574</v>
      </c>
      <c r="C667" s="8">
        <v>1</v>
      </c>
      <c r="D667" s="8">
        <v>0</v>
      </c>
      <c r="E667" s="8">
        <v>1</v>
      </c>
      <c r="F667" s="8">
        <v>1</v>
      </c>
      <c r="G667" s="8" t="b">
        <v>0</v>
      </c>
      <c r="H667" s="8">
        <v>1</v>
      </c>
      <c r="I667" s="8">
        <v>1</v>
      </c>
      <c r="J667" s="13">
        <v>0.22</v>
      </c>
      <c r="K667" s="8">
        <v>0.21210000000000001</v>
      </c>
      <c r="L667" s="8">
        <v>0.64</v>
      </c>
      <c r="M667" s="8">
        <v>0.25369999999999998</v>
      </c>
      <c r="N667" s="8">
        <v>2</v>
      </c>
      <c r="O667" s="8">
        <v>5</v>
      </c>
      <c r="P667" s="8">
        <v>7</v>
      </c>
      <c r="Q667" s="15" t="str">
        <f t="shared" si="100"/>
        <v>Weekday</v>
      </c>
      <c r="R667" s="15" t="str">
        <f t="shared" si="101"/>
        <v>Late Night</v>
      </c>
      <c r="S667" s="15" t="str">
        <f t="shared" si="102"/>
        <v>Hot</v>
      </c>
      <c r="T667" s="15" t="str">
        <f t="shared" si="103"/>
        <v>Comfortable</v>
      </c>
      <c r="U667" s="15" t="str">
        <f t="shared" si="104"/>
        <v>Clear</v>
      </c>
      <c r="V667" s="15" t="str">
        <f t="shared" si="105"/>
        <v>Off Peak</v>
      </c>
      <c r="W667" s="15" t="str">
        <f t="shared" si="106"/>
        <v>Jan</v>
      </c>
      <c r="X667" s="15" t="str">
        <f t="shared" si="107"/>
        <v>2011-Jan</v>
      </c>
      <c r="Y667" s="15" t="str">
        <f t="shared" si="108"/>
        <v>Low Demand</v>
      </c>
      <c r="Z667" t="str">
        <f t="shared" si="109"/>
        <v>Monday</v>
      </c>
    </row>
    <row r="668" spans="1:26" x14ac:dyDescent="0.35">
      <c r="A668" s="6">
        <v>667</v>
      </c>
      <c r="B668" s="7">
        <v>40574</v>
      </c>
      <c r="C668" s="6">
        <v>1</v>
      </c>
      <c r="D668" s="6">
        <v>0</v>
      </c>
      <c r="E668" s="6">
        <v>1</v>
      </c>
      <c r="F668" s="6">
        <v>2</v>
      </c>
      <c r="G668" s="6" t="b">
        <v>0</v>
      </c>
      <c r="H668" s="6">
        <v>1</v>
      </c>
      <c r="I668" s="6">
        <v>1</v>
      </c>
      <c r="J668" s="12">
        <v>0.22</v>
      </c>
      <c r="K668" s="6">
        <v>0.2273</v>
      </c>
      <c r="L668" s="6">
        <v>0.64</v>
      </c>
      <c r="M668" s="6">
        <v>0.19400000000000001</v>
      </c>
      <c r="N668" s="6">
        <v>0</v>
      </c>
      <c r="O668" s="6">
        <v>1</v>
      </c>
      <c r="P668" s="6">
        <v>1</v>
      </c>
      <c r="Q668" s="15" t="str">
        <f t="shared" si="100"/>
        <v>Weekday</v>
      </c>
      <c r="R668" s="15" t="str">
        <f t="shared" si="101"/>
        <v>Late Night</v>
      </c>
      <c r="S668" s="15" t="str">
        <f t="shared" si="102"/>
        <v>Hot</v>
      </c>
      <c r="T668" s="15" t="str">
        <f t="shared" si="103"/>
        <v>Comfortable</v>
      </c>
      <c r="U668" s="15" t="str">
        <f t="shared" si="104"/>
        <v>Clear</v>
      </c>
      <c r="V668" s="15" t="str">
        <f t="shared" si="105"/>
        <v>Off Peak</v>
      </c>
      <c r="W668" s="15" t="str">
        <f t="shared" si="106"/>
        <v>Jan</v>
      </c>
      <c r="X668" s="15" t="str">
        <f t="shared" si="107"/>
        <v>2011-Jan</v>
      </c>
      <c r="Y668" s="15" t="str">
        <f t="shared" si="108"/>
        <v>Low Demand</v>
      </c>
      <c r="Z668" t="str">
        <f t="shared" si="109"/>
        <v>Monday</v>
      </c>
    </row>
    <row r="669" spans="1:26" x14ac:dyDescent="0.35">
      <c r="A669" s="8">
        <v>668</v>
      </c>
      <c r="B669" s="9">
        <v>40574</v>
      </c>
      <c r="C669" s="8">
        <v>1</v>
      </c>
      <c r="D669" s="8">
        <v>0</v>
      </c>
      <c r="E669" s="8">
        <v>1</v>
      </c>
      <c r="F669" s="8">
        <v>3</v>
      </c>
      <c r="G669" s="8" t="b">
        <v>0</v>
      </c>
      <c r="H669" s="8">
        <v>1</v>
      </c>
      <c r="I669" s="8">
        <v>1</v>
      </c>
      <c r="J669" s="13">
        <v>0.22</v>
      </c>
      <c r="K669" s="8">
        <v>0.2273</v>
      </c>
      <c r="L669" s="8">
        <v>0.64</v>
      </c>
      <c r="M669" s="8">
        <v>0.19400000000000001</v>
      </c>
      <c r="N669" s="8">
        <v>0</v>
      </c>
      <c r="O669" s="8">
        <v>2</v>
      </c>
      <c r="P669" s="8">
        <v>2</v>
      </c>
      <c r="Q669" s="15" t="str">
        <f t="shared" si="100"/>
        <v>Weekday</v>
      </c>
      <c r="R669" s="15" t="str">
        <f t="shared" si="101"/>
        <v>Late Night</v>
      </c>
      <c r="S669" s="15" t="str">
        <f t="shared" si="102"/>
        <v>Hot</v>
      </c>
      <c r="T669" s="15" t="str">
        <f t="shared" si="103"/>
        <v>Comfortable</v>
      </c>
      <c r="U669" s="15" t="str">
        <f t="shared" si="104"/>
        <v>Clear</v>
      </c>
      <c r="V669" s="15" t="str">
        <f t="shared" si="105"/>
        <v>Off Peak</v>
      </c>
      <c r="W669" s="15" t="str">
        <f t="shared" si="106"/>
        <v>Jan</v>
      </c>
      <c r="X669" s="15" t="str">
        <f t="shared" si="107"/>
        <v>2011-Jan</v>
      </c>
      <c r="Y669" s="15" t="str">
        <f t="shared" si="108"/>
        <v>Low Demand</v>
      </c>
      <c r="Z669" t="str">
        <f t="shared" si="109"/>
        <v>Monday</v>
      </c>
    </row>
    <row r="670" spans="1:26" x14ac:dyDescent="0.35">
      <c r="A670" s="6">
        <v>669</v>
      </c>
      <c r="B670" s="7">
        <v>40574</v>
      </c>
      <c r="C670" s="6">
        <v>1</v>
      </c>
      <c r="D670" s="6">
        <v>0</v>
      </c>
      <c r="E670" s="6">
        <v>1</v>
      </c>
      <c r="F670" s="6">
        <v>4</v>
      </c>
      <c r="G670" s="6" t="b">
        <v>0</v>
      </c>
      <c r="H670" s="6">
        <v>1</v>
      </c>
      <c r="I670" s="6">
        <v>1</v>
      </c>
      <c r="J670" s="12">
        <v>0.2</v>
      </c>
      <c r="K670" s="6">
        <v>0.19700000000000001</v>
      </c>
      <c r="L670" s="6">
        <v>0.59</v>
      </c>
      <c r="M670" s="6">
        <v>0.22389999999999999</v>
      </c>
      <c r="N670" s="6">
        <v>0</v>
      </c>
      <c r="O670" s="6">
        <v>2</v>
      </c>
      <c r="P670" s="6">
        <v>2</v>
      </c>
      <c r="Q670" s="15" t="str">
        <f t="shared" si="100"/>
        <v>Weekday</v>
      </c>
      <c r="R670" s="15" t="str">
        <f t="shared" si="101"/>
        <v>Late Night</v>
      </c>
      <c r="S670" s="15" t="str">
        <f t="shared" si="102"/>
        <v>Mild</v>
      </c>
      <c r="T670" s="15" t="str">
        <f t="shared" si="103"/>
        <v>Comfortable</v>
      </c>
      <c r="U670" s="15" t="str">
        <f t="shared" si="104"/>
        <v>Clear</v>
      </c>
      <c r="V670" s="15" t="str">
        <f t="shared" si="105"/>
        <v>Off Peak</v>
      </c>
      <c r="W670" s="15" t="str">
        <f t="shared" si="106"/>
        <v>Jan</v>
      </c>
      <c r="X670" s="15" t="str">
        <f t="shared" si="107"/>
        <v>2011-Jan</v>
      </c>
      <c r="Y670" s="15" t="str">
        <f t="shared" si="108"/>
        <v>Low Demand</v>
      </c>
      <c r="Z670" t="str">
        <f t="shared" si="109"/>
        <v>Monday</v>
      </c>
    </row>
    <row r="671" spans="1:26" x14ac:dyDescent="0.35">
      <c r="A671" s="8">
        <v>670</v>
      </c>
      <c r="B671" s="9">
        <v>40574</v>
      </c>
      <c r="C671" s="8">
        <v>1</v>
      </c>
      <c r="D671" s="8">
        <v>0</v>
      </c>
      <c r="E671" s="8">
        <v>1</v>
      </c>
      <c r="F671" s="8">
        <v>5</v>
      </c>
      <c r="G671" s="8" t="b">
        <v>0</v>
      </c>
      <c r="H671" s="8">
        <v>1</v>
      </c>
      <c r="I671" s="8">
        <v>1</v>
      </c>
      <c r="J671" s="13">
        <v>0.18</v>
      </c>
      <c r="K671" s="8">
        <v>0.16669999999999999</v>
      </c>
      <c r="L671" s="8">
        <v>0.64</v>
      </c>
      <c r="M671" s="8">
        <v>0.28360000000000002</v>
      </c>
      <c r="N671" s="8">
        <v>0</v>
      </c>
      <c r="O671" s="8">
        <v>8</v>
      </c>
      <c r="P671" s="8">
        <v>8</v>
      </c>
      <c r="Q671" s="15" t="str">
        <f t="shared" si="100"/>
        <v>Weekday</v>
      </c>
      <c r="R671" s="15" t="str">
        <f t="shared" si="101"/>
        <v>Late Night</v>
      </c>
      <c r="S671" s="15" t="str">
        <f t="shared" si="102"/>
        <v>Mild</v>
      </c>
      <c r="T671" s="15" t="str">
        <f t="shared" si="103"/>
        <v>Comfortable</v>
      </c>
      <c r="U671" s="15" t="str">
        <f t="shared" si="104"/>
        <v>Clear</v>
      </c>
      <c r="V671" s="15" t="str">
        <f t="shared" si="105"/>
        <v>Off Peak</v>
      </c>
      <c r="W671" s="15" t="str">
        <f t="shared" si="106"/>
        <v>Jan</v>
      </c>
      <c r="X671" s="15" t="str">
        <f t="shared" si="107"/>
        <v>2011-Jan</v>
      </c>
      <c r="Y671" s="15" t="str">
        <f t="shared" si="108"/>
        <v>Low Demand</v>
      </c>
      <c r="Z671" t="str">
        <f t="shared" si="109"/>
        <v>Monday</v>
      </c>
    </row>
    <row r="672" spans="1:26" x14ac:dyDescent="0.35">
      <c r="A672" s="6">
        <v>671</v>
      </c>
      <c r="B672" s="7">
        <v>40574</v>
      </c>
      <c r="C672" s="6">
        <v>1</v>
      </c>
      <c r="D672" s="6">
        <v>0</v>
      </c>
      <c r="E672" s="6">
        <v>1</v>
      </c>
      <c r="F672" s="6">
        <v>6</v>
      </c>
      <c r="G672" s="6" t="b">
        <v>0</v>
      </c>
      <c r="H672" s="6">
        <v>1</v>
      </c>
      <c r="I672" s="6">
        <v>1</v>
      </c>
      <c r="J672" s="12">
        <v>0.16</v>
      </c>
      <c r="K672" s="6">
        <v>0.13639999999999999</v>
      </c>
      <c r="L672" s="6">
        <v>0.69</v>
      </c>
      <c r="M672" s="6">
        <v>0.32840000000000003</v>
      </c>
      <c r="N672" s="6">
        <v>0</v>
      </c>
      <c r="O672" s="6">
        <v>37</v>
      </c>
      <c r="P672" s="6">
        <v>37</v>
      </c>
      <c r="Q672" s="15" t="str">
        <f t="shared" si="100"/>
        <v>Weekday</v>
      </c>
      <c r="R672" s="15" t="str">
        <f t="shared" si="101"/>
        <v>Morning</v>
      </c>
      <c r="S672" s="15" t="str">
        <f t="shared" si="102"/>
        <v>Mild</v>
      </c>
      <c r="T672" s="15" t="str">
        <f t="shared" si="103"/>
        <v>Comfortable</v>
      </c>
      <c r="U672" s="15" t="str">
        <f t="shared" si="104"/>
        <v>Clear</v>
      </c>
      <c r="V672" s="15" t="str">
        <f t="shared" si="105"/>
        <v>Off Peak</v>
      </c>
      <c r="W672" s="15" t="str">
        <f t="shared" si="106"/>
        <v>Jan</v>
      </c>
      <c r="X672" s="15" t="str">
        <f t="shared" si="107"/>
        <v>2011-Jan</v>
      </c>
      <c r="Y672" s="15" t="str">
        <f t="shared" si="108"/>
        <v>Low Demand</v>
      </c>
      <c r="Z672" t="str">
        <f t="shared" si="109"/>
        <v>Monday</v>
      </c>
    </row>
    <row r="673" spans="1:26" x14ac:dyDescent="0.35">
      <c r="A673" s="8">
        <v>672</v>
      </c>
      <c r="B673" s="9">
        <v>40574</v>
      </c>
      <c r="C673" s="8">
        <v>1</v>
      </c>
      <c r="D673" s="8">
        <v>0</v>
      </c>
      <c r="E673" s="8">
        <v>1</v>
      </c>
      <c r="F673" s="8">
        <v>7</v>
      </c>
      <c r="G673" s="8" t="b">
        <v>0</v>
      </c>
      <c r="H673" s="8">
        <v>1</v>
      </c>
      <c r="I673" s="8">
        <v>2</v>
      </c>
      <c r="J673" s="13">
        <v>0.16</v>
      </c>
      <c r="K673" s="8">
        <v>0.13639999999999999</v>
      </c>
      <c r="L673" s="8">
        <v>0.64</v>
      </c>
      <c r="M673" s="8">
        <v>0.28360000000000002</v>
      </c>
      <c r="N673" s="8">
        <v>1</v>
      </c>
      <c r="O673" s="8">
        <v>71</v>
      </c>
      <c r="P673" s="8">
        <v>72</v>
      </c>
      <c r="Q673" s="15" t="str">
        <f t="shared" si="100"/>
        <v>Weekday</v>
      </c>
      <c r="R673" s="15" t="str">
        <f t="shared" si="101"/>
        <v>Morning</v>
      </c>
      <c r="S673" s="15" t="str">
        <f t="shared" si="102"/>
        <v>Mild</v>
      </c>
      <c r="T673" s="15" t="str">
        <f t="shared" si="103"/>
        <v>Comfortable</v>
      </c>
      <c r="U673" s="15" t="str">
        <f t="shared" si="104"/>
        <v>Mist/Cloudy</v>
      </c>
      <c r="V673" s="15" t="str">
        <f t="shared" si="105"/>
        <v>AM Peak</v>
      </c>
      <c r="W673" s="15" t="str">
        <f t="shared" si="106"/>
        <v>Jan</v>
      </c>
      <c r="X673" s="15" t="str">
        <f t="shared" si="107"/>
        <v>2011-Jan</v>
      </c>
      <c r="Y673" s="15" t="str">
        <f t="shared" si="108"/>
        <v>High Demand</v>
      </c>
      <c r="Z673" t="str">
        <f t="shared" si="109"/>
        <v>Monday</v>
      </c>
    </row>
    <row r="674" spans="1:26" x14ac:dyDescent="0.35">
      <c r="A674" s="6">
        <v>673</v>
      </c>
      <c r="B674" s="7">
        <v>40574</v>
      </c>
      <c r="C674" s="6">
        <v>1</v>
      </c>
      <c r="D674" s="6">
        <v>0</v>
      </c>
      <c r="E674" s="6">
        <v>1</v>
      </c>
      <c r="F674" s="6">
        <v>8</v>
      </c>
      <c r="G674" s="6" t="b">
        <v>0</v>
      </c>
      <c r="H674" s="6">
        <v>1</v>
      </c>
      <c r="I674" s="6">
        <v>2</v>
      </c>
      <c r="J674" s="12">
        <v>0.16</v>
      </c>
      <c r="K674" s="6">
        <v>0.13639999999999999</v>
      </c>
      <c r="L674" s="6">
        <v>0.59</v>
      </c>
      <c r="M674" s="6">
        <v>0.28360000000000002</v>
      </c>
      <c r="N674" s="6">
        <v>3</v>
      </c>
      <c r="O674" s="6">
        <v>182</v>
      </c>
      <c r="P674" s="6">
        <v>185</v>
      </c>
      <c r="Q674" s="15" t="str">
        <f t="shared" si="100"/>
        <v>Weekday</v>
      </c>
      <c r="R674" s="15" t="str">
        <f t="shared" si="101"/>
        <v>Morning</v>
      </c>
      <c r="S674" s="15" t="str">
        <f t="shared" si="102"/>
        <v>Mild</v>
      </c>
      <c r="T674" s="15" t="str">
        <f t="shared" si="103"/>
        <v>Comfortable</v>
      </c>
      <c r="U674" s="15" t="str">
        <f t="shared" si="104"/>
        <v>Mist/Cloudy</v>
      </c>
      <c r="V674" s="15" t="str">
        <f t="shared" si="105"/>
        <v>AM Peak</v>
      </c>
      <c r="W674" s="15" t="str">
        <f t="shared" si="106"/>
        <v>Jan</v>
      </c>
      <c r="X674" s="15" t="str">
        <f t="shared" si="107"/>
        <v>2011-Jan</v>
      </c>
      <c r="Y674" s="15" t="str">
        <f t="shared" si="108"/>
        <v>High Demand</v>
      </c>
      <c r="Z674" t="str">
        <f t="shared" si="109"/>
        <v>Monday</v>
      </c>
    </row>
    <row r="675" spans="1:26" x14ac:dyDescent="0.35">
      <c r="A675" s="8">
        <v>674</v>
      </c>
      <c r="B675" s="9">
        <v>40574</v>
      </c>
      <c r="C675" s="8">
        <v>1</v>
      </c>
      <c r="D675" s="8">
        <v>0</v>
      </c>
      <c r="E675" s="8">
        <v>1</v>
      </c>
      <c r="F675" s="8">
        <v>9</v>
      </c>
      <c r="G675" s="8" t="b">
        <v>0</v>
      </c>
      <c r="H675" s="8">
        <v>1</v>
      </c>
      <c r="I675" s="8">
        <v>2</v>
      </c>
      <c r="J675" s="13">
        <v>0.16</v>
      </c>
      <c r="K675" s="8">
        <v>0.13639999999999999</v>
      </c>
      <c r="L675" s="8">
        <v>0.59</v>
      </c>
      <c r="M675" s="8">
        <v>0.29849999999999999</v>
      </c>
      <c r="N675" s="8">
        <v>0</v>
      </c>
      <c r="O675" s="8">
        <v>112</v>
      </c>
      <c r="P675" s="8">
        <v>112</v>
      </c>
      <c r="Q675" s="15" t="str">
        <f t="shared" si="100"/>
        <v>Weekday</v>
      </c>
      <c r="R675" s="15" t="str">
        <f t="shared" si="101"/>
        <v>Morning</v>
      </c>
      <c r="S675" s="15" t="str">
        <f t="shared" si="102"/>
        <v>Mild</v>
      </c>
      <c r="T675" s="15" t="str">
        <f t="shared" si="103"/>
        <v>Comfortable</v>
      </c>
      <c r="U675" s="15" t="str">
        <f t="shared" si="104"/>
        <v>Mist/Cloudy</v>
      </c>
      <c r="V675" s="15" t="str">
        <f t="shared" si="105"/>
        <v>AM Peak</v>
      </c>
      <c r="W675" s="15" t="str">
        <f t="shared" si="106"/>
        <v>Jan</v>
      </c>
      <c r="X675" s="15" t="str">
        <f t="shared" si="107"/>
        <v>2011-Jan</v>
      </c>
      <c r="Y675" s="15" t="str">
        <f t="shared" si="108"/>
        <v>High Demand</v>
      </c>
      <c r="Z675" t="str">
        <f t="shared" si="109"/>
        <v>Monday</v>
      </c>
    </row>
    <row r="676" spans="1:26" x14ac:dyDescent="0.35">
      <c r="A676" s="6">
        <v>675</v>
      </c>
      <c r="B676" s="7">
        <v>40574</v>
      </c>
      <c r="C676" s="6">
        <v>1</v>
      </c>
      <c r="D676" s="6">
        <v>0</v>
      </c>
      <c r="E676" s="6">
        <v>1</v>
      </c>
      <c r="F676" s="6">
        <v>10</v>
      </c>
      <c r="G676" s="6" t="b">
        <v>0</v>
      </c>
      <c r="H676" s="6">
        <v>1</v>
      </c>
      <c r="I676" s="6">
        <v>2</v>
      </c>
      <c r="J676" s="12">
        <v>0.16</v>
      </c>
      <c r="K676" s="6">
        <v>0.1515</v>
      </c>
      <c r="L676" s="6">
        <v>0.59</v>
      </c>
      <c r="M676" s="6">
        <v>0.19400000000000001</v>
      </c>
      <c r="N676" s="6">
        <v>1</v>
      </c>
      <c r="O676" s="6">
        <v>68</v>
      </c>
      <c r="P676" s="6">
        <v>69</v>
      </c>
      <c r="Q676" s="15" t="str">
        <f t="shared" si="100"/>
        <v>Weekday</v>
      </c>
      <c r="R676" s="15" t="str">
        <f t="shared" si="101"/>
        <v>Morning</v>
      </c>
      <c r="S676" s="15" t="str">
        <f t="shared" si="102"/>
        <v>Mild</v>
      </c>
      <c r="T676" s="15" t="str">
        <f t="shared" si="103"/>
        <v>Comfortable</v>
      </c>
      <c r="U676" s="15" t="str">
        <f t="shared" si="104"/>
        <v>Mist/Cloudy</v>
      </c>
      <c r="V676" s="15" t="str">
        <f t="shared" si="105"/>
        <v>Off Peak</v>
      </c>
      <c r="W676" s="15" t="str">
        <f t="shared" si="106"/>
        <v>Jan</v>
      </c>
      <c r="X676" s="15" t="str">
        <f t="shared" si="107"/>
        <v>2011-Jan</v>
      </c>
      <c r="Y676" s="15" t="str">
        <f t="shared" si="108"/>
        <v>High Demand</v>
      </c>
      <c r="Z676" t="str">
        <f t="shared" si="109"/>
        <v>Monday</v>
      </c>
    </row>
    <row r="677" spans="1:26" x14ac:dyDescent="0.35">
      <c r="A677" s="8">
        <v>676</v>
      </c>
      <c r="B677" s="9">
        <v>40574</v>
      </c>
      <c r="C677" s="8">
        <v>1</v>
      </c>
      <c r="D677" s="8">
        <v>0</v>
      </c>
      <c r="E677" s="8">
        <v>1</v>
      </c>
      <c r="F677" s="8">
        <v>11</v>
      </c>
      <c r="G677" s="8" t="b">
        <v>0</v>
      </c>
      <c r="H677" s="8">
        <v>1</v>
      </c>
      <c r="I677" s="8">
        <v>2</v>
      </c>
      <c r="J677" s="13">
        <v>0.16</v>
      </c>
      <c r="K677" s="8">
        <v>0.1515</v>
      </c>
      <c r="L677" s="8">
        <v>0.59</v>
      </c>
      <c r="M677" s="8">
        <v>0.19400000000000001</v>
      </c>
      <c r="N677" s="8">
        <v>2</v>
      </c>
      <c r="O677" s="8">
        <v>46</v>
      </c>
      <c r="P677" s="8">
        <v>48</v>
      </c>
      <c r="Q677" s="15" t="str">
        <f t="shared" si="100"/>
        <v>Weekday</v>
      </c>
      <c r="R677" s="15" t="str">
        <f t="shared" si="101"/>
        <v>Morning</v>
      </c>
      <c r="S677" s="15" t="str">
        <f t="shared" si="102"/>
        <v>Mild</v>
      </c>
      <c r="T677" s="15" t="str">
        <f t="shared" si="103"/>
        <v>Comfortable</v>
      </c>
      <c r="U677" s="15" t="str">
        <f t="shared" si="104"/>
        <v>Mist/Cloudy</v>
      </c>
      <c r="V677" s="15" t="str">
        <f t="shared" si="105"/>
        <v>Off Peak</v>
      </c>
      <c r="W677" s="15" t="str">
        <f t="shared" si="106"/>
        <v>Jan</v>
      </c>
      <c r="X677" s="15" t="str">
        <f t="shared" si="107"/>
        <v>2011-Jan</v>
      </c>
      <c r="Y677" s="15" t="str">
        <f t="shared" si="108"/>
        <v>Low Demand</v>
      </c>
      <c r="Z677" t="str">
        <f t="shared" si="109"/>
        <v>Monday</v>
      </c>
    </row>
    <row r="678" spans="1:26" x14ac:dyDescent="0.35">
      <c r="A678" s="6">
        <v>677</v>
      </c>
      <c r="B678" s="7">
        <v>40574</v>
      </c>
      <c r="C678" s="6">
        <v>1</v>
      </c>
      <c r="D678" s="6">
        <v>0</v>
      </c>
      <c r="E678" s="6">
        <v>1</v>
      </c>
      <c r="F678" s="6">
        <v>12</v>
      </c>
      <c r="G678" s="6" t="b">
        <v>0</v>
      </c>
      <c r="H678" s="6">
        <v>1</v>
      </c>
      <c r="I678" s="6">
        <v>2</v>
      </c>
      <c r="J678" s="12">
        <v>0.18</v>
      </c>
      <c r="K678" s="6">
        <v>0.21210000000000001</v>
      </c>
      <c r="L678" s="6">
        <v>0.55000000000000004</v>
      </c>
      <c r="M678" s="6">
        <v>0.1045</v>
      </c>
      <c r="N678" s="6">
        <v>6</v>
      </c>
      <c r="O678" s="6">
        <v>62</v>
      </c>
      <c r="P678" s="6">
        <v>68</v>
      </c>
      <c r="Q678" s="15" t="str">
        <f t="shared" si="100"/>
        <v>Weekday</v>
      </c>
      <c r="R678" s="15" t="str">
        <f t="shared" si="101"/>
        <v>Afternoon</v>
      </c>
      <c r="S678" s="15" t="str">
        <f t="shared" si="102"/>
        <v>Mild</v>
      </c>
      <c r="T678" s="15" t="str">
        <f t="shared" si="103"/>
        <v>Comfortable</v>
      </c>
      <c r="U678" s="15" t="str">
        <f t="shared" si="104"/>
        <v>Mist/Cloudy</v>
      </c>
      <c r="V678" s="15" t="str">
        <f t="shared" si="105"/>
        <v>Off Peak</v>
      </c>
      <c r="W678" s="15" t="str">
        <f t="shared" si="106"/>
        <v>Jan</v>
      </c>
      <c r="X678" s="15" t="str">
        <f t="shared" si="107"/>
        <v>2011-Jan</v>
      </c>
      <c r="Y678" s="15" t="str">
        <f t="shared" si="108"/>
        <v>High Demand</v>
      </c>
      <c r="Z678" t="str">
        <f t="shared" si="109"/>
        <v>Monday</v>
      </c>
    </row>
    <row r="679" spans="1:26" x14ac:dyDescent="0.35">
      <c r="A679" s="8">
        <v>678</v>
      </c>
      <c r="B679" s="9">
        <v>40574</v>
      </c>
      <c r="C679" s="8">
        <v>1</v>
      </c>
      <c r="D679" s="8">
        <v>0</v>
      </c>
      <c r="E679" s="8">
        <v>1</v>
      </c>
      <c r="F679" s="8">
        <v>13</v>
      </c>
      <c r="G679" s="8" t="b">
        <v>0</v>
      </c>
      <c r="H679" s="8">
        <v>1</v>
      </c>
      <c r="I679" s="8">
        <v>2</v>
      </c>
      <c r="J679" s="13">
        <v>0.16</v>
      </c>
      <c r="K679" s="8">
        <v>0.2273</v>
      </c>
      <c r="L679" s="8">
        <v>0.59</v>
      </c>
      <c r="M679" s="8">
        <v>0</v>
      </c>
      <c r="N679" s="8">
        <v>2</v>
      </c>
      <c r="O679" s="8">
        <v>52</v>
      </c>
      <c r="P679" s="8">
        <v>54</v>
      </c>
      <c r="Q679" s="15" t="str">
        <f t="shared" si="100"/>
        <v>Weekday</v>
      </c>
      <c r="R679" s="15" t="str">
        <f t="shared" si="101"/>
        <v>Afternoon</v>
      </c>
      <c r="S679" s="15" t="str">
        <f t="shared" si="102"/>
        <v>Mild</v>
      </c>
      <c r="T679" s="15" t="str">
        <f t="shared" si="103"/>
        <v>Comfortable</v>
      </c>
      <c r="U679" s="15" t="str">
        <f t="shared" si="104"/>
        <v>Mist/Cloudy</v>
      </c>
      <c r="V679" s="15" t="str">
        <f t="shared" si="105"/>
        <v>Off Peak</v>
      </c>
      <c r="W679" s="15" t="str">
        <f t="shared" si="106"/>
        <v>Jan</v>
      </c>
      <c r="X679" s="15" t="str">
        <f t="shared" si="107"/>
        <v>2011-Jan</v>
      </c>
      <c r="Y679" s="15" t="str">
        <f t="shared" si="108"/>
        <v>Low Demand</v>
      </c>
      <c r="Z679" t="str">
        <f t="shared" si="109"/>
        <v>Monday</v>
      </c>
    </row>
    <row r="680" spans="1:26" x14ac:dyDescent="0.35">
      <c r="A680" s="6">
        <v>679</v>
      </c>
      <c r="B680" s="7">
        <v>40574</v>
      </c>
      <c r="C680" s="6">
        <v>1</v>
      </c>
      <c r="D680" s="6">
        <v>0</v>
      </c>
      <c r="E680" s="6">
        <v>1</v>
      </c>
      <c r="F680" s="6">
        <v>14</v>
      </c>
      <c r="G680" s="6" t="b">
        <v>0</v>
      </c>
      <c r="H680" s="6">
        <v>1</v>
      </c>
      <c r="I680" s="6">
        <v>2</v>
      </c>
      <c r="J680" s="12">
        <v>0.18</v>
      </c>
      <c r="K680" s="6">
        <v>0.19700000000000001</v>
      </c>
      <c r="L680" s="6">
        <v>0.55000000000000004</v>
      </c>
      <c r="M680" s="6">
        <v>0.1343</v>
      </c>
      <c r="N680" s="6">
        <v>1</v>
      </c>
      <c r="O680" s="6">
        <v>85</v>
      </c>
      <c r="P680" s="6">
        <v>86</v>
      </c>
      <c r="Q680" s="15" t="str">
        <f t="shared" si="100"/>
        <v>Weekday</v>
      </c>
      <c r="R680" s="15" t="str">
        <f t="shared" si="101"/>
        <v>Afternoon</v>
      </c>
      <c r="S680" s="15" t="str">
        <f t="shared" si="102"/>
        <v>Mild</v>
      </c>
      <c r="T680" s="15" t="str">
        <f t="shared" si="103"/>
        <v>Comfortable</v>
      </c>
      <c r="U680" s="15" t="str">
        <f t="shared" si="104"/>
        <v>Mist/Cloudy</v>
      </c>
      <c r="V680" s="15" t="str">
        <f t="shared" si="105"/>
        <v>Off Peak</v>
      </c>
      <c r="W680" s="15" t="str">
        <f t="shared" si="106"/>
        <v>Jan</v>
      </c>
      <c r="X680" s="15" t="str">
        <f t="shared" si="107"/>
        <v>2011-Jan</v>
      </c>
      <c r="Y680" s="15" t="str">
        <f t="shared" si="108"/>
        <v>High Demand</v>
      </c>
      <c r="Z680" t="str">
        <f t="shared" si="109"/>
        <v>Monday</v>
      </c>
    </row>
    <row r="681" spans="1:26" x14ac:dyDescent="0.35">
      <c r="A681" s="8">
        <v>680</v>
      </c>
      <c r="B681" s="9">
        <v>40574</v>
      </c>
      <c r="C681" s="8">
        <v>1</v>
      </c>
      <c r="D681" s="8">
        <v>0</v>
      </c>
      <c r="E681" s="8">
        <v>1</v>
      </c>
      <c r="F681" s="8">
        <v>15</v>
      </c>
      <c r="G681" s="8" t="b">
        <v>0</v>
      </c>
      <c r="H681" s="8">
        <v>1</v>
      </c>
      <c r="I681" s="8">
        <v>2</v>
      </c>
      <c r="J681" s="13">
        <v>0.16</v>
      </c>
      <c r="K681" s="8">
        <v>0.18179999999999999</v>
      </c>
      <c r="L681" s="8">
        <v>0.59</v>
      </c>
      <c r="M681" s="8">
        <v>0.1343</v>
      </c>
      <c r="N681" s="8">
        <v>3</v>
      </c>
      <c r="O681" s="8">
        <v>41</v>
      </c>
      <c r="P681" s="8">
        <v>44</v>
      </c>
      <c r="Q681" s="15" t="str">
        <f t="shared" si="100"/>
        <v>Weekday</v>
      </c>
      <c r="R681" s="15" t="str">
        <f t="shared" si="101"/>
        <v>Afternoon</v>
      </c>
      <c r="S681" s="15" t="str">
        <f t="shared" si="102"/>
        <v>Mild</v>
      </c>
      <c r="T681" s="15" t="str">
        <f t="shared" si="103"/>
        <v>Comfortable</v>
      </c>
      <c r="U681" s="15" t="str">
        <f t="shared" si="104"/>
        <v>Mist/Cloudy</v>
      </c>
      <c r="V681" s="15" t="str">
        <f t="shared" si="105"/>
        <v>Off Peak</v>
      </c>
      <c r="W681" s="15" t="str">
        <f t="shared" si="106"/>
        <v>Jan</v>
      </c>
      <c r="X681" s="15" t="str">
        <f t="shared" si="107"/>
        <v>2011-Jan</v>
      </c>
      <c r="Y681" s="15" t="str">
        <f t="shared" si="108"/>
        <v>Low Demand</v>
      </c>
      <c r="Z681" t="str">
        <f t="shared" si="109"/>
        <v>Monday</v>
      </c>
    </row>
    <row r="682" spans="1:26" x14ac:dyDescent="0.35">
      <c r="A682" s="6">
        <v>681</v>
      </c>
      <c r="B682" s="7">
        <v>40574</v>
      </c>
      <c r="C682" s="6">
        <v>1</v>
      </c>
      <c r="D682" s="6">
        <v>0</v>
      </c>
      <c r="E682" s="6">
        <v>1</v>
      </c>
      <c r="F682" s="6">
        <v>16</v>
      </c>
      <c r="G682" s="6" t="b">
        <v>0</v>
      </c>
      <c r="H682" s="6">
        <v>1</v>
      </c>
      <c r="I682" s="6">
        <v>2</v>
      </c>
      <c r="J682" s="12">
        <v>0.16</v>
      </c>
      <c r="K682" s="6">
        <v>0.18179999999999999</v>
      </c>
      <c r="L682" s="6">
        <v>0.56000000000000005</v>
      </c>
      <c r="M682" s="6">
        <v>0.19400000000000001</v>
      </c>
      <c r="N682" s="6">
        <v>3</v>
      </c>
      <c r="O682" s="6">
        <v>83</v>
      </c>
      <c r="P682" s="6">
        <v>86</v>
      </c>
      <c r="Q682" s="15" t="str">
        <f t="shared" si="100"/>
        <v>Weekday</v>
      </c>
      <c r="R682" s="15" t="str">
        <f t="shared" si="101"/>
        <v>Afternoon</v>
      </c>
      <c r="S682" s="15" t="str">
        <f t="shared" si="102"/>
        <v>Mild</v>
      </c>
      <c r="T682" s="15" t="str">
        <f t="shared" si="103"/>
        <v>Comfortable</v>
      </c>
      <c r="U682" s="15" t="str">
        <f t="shared" si="104"/>
        <v>Mist/Cloudy</v>
      </c>
      <c r="V682" s="15" t="str">
        <f t="shared" si="105"/>
        <v>Off Peak</v>
      </c>
      <c r="W682" s="15" t="str">
        <f t="shared" si="106"/>
        <v>Jan</v>
      </c>
      <c r="X682" s="15" t="str">
        <f t="shared" si="107"/>
        <v>2011-Jan</v>
      </c>
      <c r="Y682" s="15" t="str">
        <f t="shared" si="108"/>
        <v>High Demand</v>
      </c>
      <c r="Z682" t="str">
        <f t="shared" si="109"/>
        <v>Monday</v>
      </c>
    </row>
    <row r="683" spans="1:26" x14ac:dyDescent="0.35">
      <c r="A683" s="8">
        <v>682</v>
      </c>
      <c r="B683" s="9">
        <v>40574</v>
      </c>
      <c r="C683" s="8">
        <v>1</v>
      </c>
      <c r="D683" s="8">
        <v>0</v>
      </c>
      <c r="E683" s="8">
        <v>1</v>
      </c>
      <c r="F683" s="8">
        <v>17</v>
      </c>
      <c r="G683" s="8" t="b">
        <v>0</v>
      </c>
      <c r="H683" s="8">
        <v>1</v>
      </c>
      <c r="I683" s="8">
        <v>2</v>
      </c>
      <c r="J683" s="13">
        <v>0.16</v>
      </c>
      <c r="K683" s="8">
        <v>0.1515</v>
      </c>
      <c r="L683" s="8">
        <v>0.59</v>
      </c>
      <c r="M683" s="8">
        <v>0.19400000000000001</v>
      </c>
      <c r="N683" s="8">
        <v>6</v>
      </c>
      <c r="O683" s="8">
        <v>155</v>
      </c>
      <c r="P683" s="8">
        <v>161</v>
      </c>
      <c r="Q683" s="15" t="str">
        <f t="shared" si="100"/>
        <v>Weekday</v>
      </c>
      <c r="R683" s="15" t="str">
        <f t="shared" si="101"/>
        <v>Night</v>
      </c>
      <c r="S683" s="15" t="str">
        <f t="shared" si="102"/>
        <v>Mild</v>
      </c>
      <c r="T683" s="15" t="str">
        <f t="shared" si="103"/>
        <v>Comfortable</v>
      </c>
      <c r="U683" s="15" t="str">
        <f t="shared" si="104"/>
        <v>Mist/Cloudy</v>
      </c>
      <c r="V683" s="15" t="str">
        <f t="shared" si="105"/>
        <v>PM Peak</v>
      </c>
      <c r="W683" s="15" t="str">
        <f t="shared" si="106"/>
        <v>Jan</v>
      </c>
      <c r="X683" s="15" t="str">
        <f t="shared" si="107"/>
        <v>2011-Jan</v>
      </c>
      <c r="Y683" s="15" t="str">
        <f t="shared" si="108"/>
        <v>High Demand</v>
      </c>
      <c r="Z683" t="str">
        <f t="shared" si="109"/>
        <v>Monday</v>
      </c>
    </row>
    <row r="684" spans="1:26" x14ac:dyDescent="0.35">
      <c r="A684" s="6">
        <v>683</v>
      </c>
      <c r="B684" s="7">
        <v>40574</v>
      </c>
      <c r="C684" s="6">
        <v>1</v>
      </c>
      <c r="D684" s="6">
        <v>0</v>
      </c>
      <c r="E684" s="6">
        <v>1</v>
      </c>
      <c r="F684" s="6">
        <v>18</v>
      </c>
      <c r="G684" s="6" t="b">
        <v>0</v>
      </c>
      <c r="H684" s="6">
        <v>1</v>
      </c>
      <c r="I684" s="6">
        <v>2</v>
      </c>
      <c r="J684" s="12">
        <v>0.16</v>
      </c>
      <c r="K684" s="6">
        <v>0.1515</v>
      </c>
      <c r="L684" s="6">
        <v>0.55000000000000004</v>
      </c>
      <c r="M684" s="6">
        <v>0.22389999999999999</v>
      </c>
      <c r="N684" s="6">
        <v>3</v>
      </c>
      <c r="O684" s="6">
        <v>153</v>
      </c>
      <c r="P684" s="6">
        <v>156</v>
      </c>
      <c r="Q684" s="15" t="str">
        <f t="shared" si="100"/>
        <v>Weekday</v>
      </c>
      <c r="R684" s="15" t="str">
        <f t="shared" si="101"/>
        <v>Night</v>
      </c>
      <c r="S684" s="15" t="str">
        <f t="shared" si="102"/>
        <v>Mild</v>
      </c>
      <c r="T684" s="15" t="str">
        <f t="shared" si="103"/>
        <v>Comfortable</v>
      </c>
      <c r="U684" s="15" t="str">
        <f t="shared" si="104"/>
        <v>Mist/Cloudy</v>
      </c>
      <c r="V684" s="15" t="str">
        <f t="shared" si="105"/>
        <v>PM Peak</v>
      </c>
      <c r="W684" s="15" t="str">
        <f t="shared" si="106"/>
        <v>Jan</v>
      </c>
      <c r="X684" s="15" t="str">
        <f t="shared" si="107"/>
        <v>2011-Jan</v>
      </c>
      <c r="Y684" s="15" t="str">
        <f t="shared" si="108"/>
        <v>High Demand</v>
      </c>
      <c r="Z684" t="str">
        <f t="shared" si="109"/>
        <v>Monday</v>
      </c>
    </row>
    <row r="685" spans="1:26" x14ac:dyDescent="0.35">
      <c r="A685" s="8">
        <v>684</v>
      </c>
      <c r="B685" s="9">
        <v>40574</v>
      </c>
      <c r="C685" s="8">
        <v>1</v>
      </c>
      <c r="D685" s="8">
        <v>0</v>
      </c>
      <c r="E685" s="8">
        <v>1</v>
      </c>
      <c r="F685" s="8">
        <v>19</v>
      </c>
      <c r="G685" s="8" t="b">
        <v>0</v>
      </c>
      <c r="H685" s="8">
        <v>1</v>
      </c>
      <c r="I685" s="8">
        <v>1</v>
      </c>
      <c r="J685" s="13">
        <v>0.3</v>
      </c>
      <c r="K685" s="8">
        <v>0.31819999999999998</v>
      </c>
      <c r="L685" s="8">
        <v>0.61</v>
      </c>
      <c r="M685" s="8">
        <v>0.1045</v>
      </c>
      <c r="N685" s="8">
        <v>3</v>
      </c>
      <c r="O685" s="8">
        <v>108</v>
      </c>
      <c r="P685" s="8">
        <v>111</v>
      </c>
      <c r="Q685" s="15" t="str">
        <f t="shared" si="100"/>
        <v>Weekday</v>
      </c>
      <c r="R685" s="15" t="str">
        <f t="shared" si="101"/>
        <v>Night</v>
      </c>
      <c r="S685" s="15" t="str">
        <f t="shared" si="102"/>
        <v>Hot</v>
      </c>
      <c r="T685" s="15" t="str">
        <f t="shared" si="103"/>
        <v>Comfortable</v>
      </c>
      <c r="U685" s="15" t="str">
        <f t="shared" si="104"/>
        <v>Clear</v>
      </c>
      <c r="V685" s="15" t="str">
        <f t="shared" si="105"/>
        <v>PM Peak</v>
      </c>
      <c r="W685" s="15" t="str">
        <f t="shared" si="106"/>
        <v>Jan</v>
      </c>
      <c r="X685" s="15" t="str">
        <f t="shared" si="107"/>
        <v>2011-Jan</v>
      </c>
      <c r="Y685" s="15" t="str">
        <f t="shared" si="108"/>
        <v>High Demand</v>
      </c>
      <c r="Z685" t="str">
        <f t="shared" si="109"/>
        <v>Monday</v>
      </c>
    </row>
    <row r="686" spans="1:26" x14ac:dyDescent="0.35">
      <c r="A686" s="6">
        <v>685</v>
      </c>
      <c r="B686" s="7">
        <v>40574</v>
      </c>
      <c r="C686" s="6">
        <v>1</v>
      </c>
      <c r="D686" s="6">
        <v>0</v>
      </c>
      <c r="E686" s="6">
        <v>1</v>
      </c>
      <c r="F686" s="6">
        <v>20</v>
      </c>
      <c r="G686" s="6" t="b">
        <v>0</v>
      </c>
      <c r="H686" s="6">
        <v>1</v>
      </c>
      <c r="I686" s="6">
        <v>3</v>
      </c>
      <c r="J686" s="12">
        <v>0.16</v>
      </c>
      <c r="K686" s="6">
        <v>0.16669999999999999</v>
      </c>
      <c r="L686" s="6">
        <v>0.59</v>
      </c>
      <c r="M686" s="6">
        <v>0.16420000000000001</v>
      </c>
      <c r="N686" s="6">
        <v>0</v>
      </c>
      <c r="O686" s="6">
        <v>78</v>
      </c>
      <c r="P686" s="6">
        <v>78</v>
      </c>
      <c r="Q686" s="15" t="str">
        <f t="shared" si="100"/>
        <v>Weekday</v>
      </c>
      <c r="R686" s="15" t="str">
        <f t="shared" si="101"/>
        <v>Night</v>
      </c>
      <c r="S686" s="15" t="str">
        <f t="shared" si="102"/>
        <v>Mild</v>
      </c>
      <c r="T686" s="15" t="str">
        <f t="shared" si="103"/>
        <v>Comfortable</v>
      </c>
      <c r="U686" s="15" t="str">
        <f t="shared" si="104"/>
        <v>Light Rain</v>
      </c>
      <c r="V686" s="15" t="str">
        <f t="shared" si="105"/>
        <v>Off Peak</v>
      </c>
      <c r="W686" s="15" t="str">
        <f t="shared" si="106"/>
        <v>Jan</v>
      </c>
      <c r="X686" s="15" t="str">
        <f t="shared" si="107"/>
        <v>2011-Jan</v>
      </c>
      <c r="Y686" s="15" t="str">
        <f t="shared" si="108"/>
        <v>High Demand</v>
      </c>
      <c r="Z686" t="str">
        <f t="shared" si="109"/>
        <v>Monday</v>
      </c>
    </row>
    <row r="687" spans="1:26" x14ac:dyDescent="0.35">
      <c r="A687" s="8">
        <v>686</v>
      </c>
      <c r="B687" s="9">
        <v>40574</v>
      </c>
      <c r="C687" s="8">
        <v>1</v>
      </c>
      <c r="D687" s="8">
        <v>0</v>
      </c>
      <c r="E687" s="8">
        <v>1</v>
      </c>
      <c r="F687" s="8">
        <v>21</v>
      </c>
      <c r="G687" s="8" t="b">
        <v>0</v>
      </c>
      <c r="H687" s="8">
        <v>1</v>
      </c>
      <c r="I687" s="8">
        <v>3</v>
      </c>
      <c r="J687" s="13">
        <v>0.16</v>
      </c>
      <c r="K687" s="8">
        <v>0.19700000000000001</v>
      </c>
      <c r="L687" s="8">
        <v>0.59</v>
      </c>
      <c r="M687" s="8">
        <v>8.9599999999999999E-2</v>
      </c>
      <c r="N687" s="8">
        <v>3</v>
      </c>
      <c r="O687" s="8">
        <v>53</v>
      </c>
      <c r="P687" s="8">
        <v>56</v>
      </c>
      <c r="Q687" s="15" t="str">
        <f t="shared" si="100"/>
        <v>Weekday</v>
      </c>
      <c r="R687" s="15" t="str">
        <f t="shared" si="101"/>
        <v>Night</v>
      </c>
      <c r="S687" s="15" t="str">
        <f t="shared" si="102"/>
        <v>Mild</v>
      </c>
      <c r="T687" s="15" t="str">
        <f t="shared" si="103"/>
        <v>Comfortable</v>
      </c>
      <c r="U687" s="15" t="str">
        <f t="shared" si="104"/>
        <v>Light Rain</v>
      </c>
      <c r="V687" s="15" t="str">
        <f t="shared" si="105"/>
        <v>Off Peak</v>
      </c>
      <c r="W687" s="15" t="str">
        <f t="shared" si="106"/>
        <v>Jan</v>
      </c>
      <c r="X687" s="15" t="str">
        <f t="shared" si="107"/>
        <v>2011-Jan</v>
      </c>
      <c r="Y687" s="15" t="str">
        <f t="shared" si="108"/>
        <v>Low Demand</v>
      </c>
      <c r="Z687" t="str">
        <f t="shared" si="109"/>
        <v>Monday</v>
      </c>
    </row>
    <row r="688" spans="1:26" x14ac:dyDescent="0.35">
      <c r="A688" s="6">
        <v>687</v>
      </c>
      <c r="B688" s="7">
        <v>40574</v>
      </c>
      <c r="C688" s="6">
        <v>1</v>
      </c>
      <c r="D688" s="6">
        <v>0</v>
      </c>
      <c r="E688" s="6">
        <v>1</v>
      </c>
      <c r="F688" s="6">
        <v>22</v>
      </c>
      <c r="G688" s="6" t="b">
        <v>0</v>
      </c>
      <c r="H688" s="6">
        <v>1</v>
      </c>
      <c r="I688" s="6">
        <v>2</v>
      </c>
      <c r="J688" s="12">
        <v>0.16</v>
      </c>
      <c r="K688" s="6">
        <v>0.18179999999999999</v>
      </c>
      <c r="L688" s="6">
        <v>0.59</v>
      </c>
      <c r="M688" s="6">
        <v>0.1045</v>
      </c>
      <c r="N688" s="6">
        <v>0</v>
      </c>
      <c r="O688" s="6">
        <v>34</v>
      </c>
      <c r="P688" s="6">
        <v>34</v>
      </c>
      <c r="Q688" s="15" t="str">
        <f t="shared" si="100"/>
        <v>Weekday</v>
      </c>
      <c r="R688" s="15" t="str">
        <f t="shared" si="101"/>
        <v>Night</v>
      </c>
      <c r="S688" s="15" t="str">
        <f t="shared" si="102"/>
        <v>Mild</v>
      </c>
      <c r="T688" s="15" t="str">
        <f t="shared" si="103"/>
        <v>Comfortable</v>
      </c>
      <c r="U688" s="15" t="str">
        <f t="shared" si="104"/>
        <v>Mist/Cloudy</v>
      </c>
      <c r="V688" s="15" t="str">
        <f t="shared" si="105"/>
        <v>Off Peak</v>
      </c>
      <c r="W688" s="15" t="str">
        <f t="shared" si="106"/>
        <v>Jan</v>
      </c>
      <c r="X688" s="15" t="str">
        <f t="shared" si="107"/>
        <v>2011-Jan</v>
      </c>
      <c r="Y688" s="15" t="str">
        <f t="shared" si="108"/>
        <v>Low Demand</v>
      </c>
      <c r="Z688" t="str">
        <f t="shared" si="109"/>
        <v>Monday</v>
      </c>
    </row>
    <row r="689" spans="1:26" x14ac:dyDescent="0.35">
      <c r="A689" s="8">
        <v>688</v>
      </c>
      <c r="B689" s="9">
        <v>40574</v>
      </c>
      <c r="C689" s="8">
        <v>1</v>
      </c>
      <c r="D689" s="8">
        <v>0</v>
      </c>
      <c r="E689" s="8">
        <v>1</v>
      </c>
      <c r="F689" s="8">
        <v>23</v>
      </c>
      <c r="G689" s="8" t="b">
        <v>0</v>
      </c>
      <c r="H689" s="8">
        <v>1</v>
      </c>
      <c r="I689" s="8">
        <v>2</v>
      </c>
      <c r="J689" s="13">
        <v>0.16</v>
      </c>
      <c r="K689" s="8">
        <v>0.19700000000000001</v>
      </c>
      <c r="L689" s="8">
        <v>0.64</v>
      </c>
      <c r="M689" s="8">
        <v>8.9599999999999999E-2</v>
      </c>
      <c r="N689" s="8">
        <v>2</v>
      </c>
      <c r="O689" s="8">
        <v>15</v>
      </c>
      <c r="P689" s="8">
        <v>17</v>
      </c>
      <c r="Q689" s="15" t="str">
        <f t="shared" si="100"/>
        <v>Weekday</v>
      </c>
      <c r="R689" s="15" t="str">
        <f t="shared" si="101"/>
        <v>Night</v>
      </c>
      <c r="S689" s="15" t="str">
        <f t="shared" si="102"/>
        <v>Mild</v>
      </c>
      <c r="T689" s="15" t="str">
        <f t="shared" si="103"/>
        <v>Comfortable</v>
      </c>
      <c r="U689" s="15" t="str">
        <f t="shared" si="104"/>
        <v>Mist/Cloudy</v>
      </c>
      <c r="V689" s="15" t="str">
        <f t="shared" si="105"/>
        <v>Off Peak</v>
      </c>
      <c r="W689" s="15" t="str">
        <f t="shared" si="106"/>
        <v>Jan</v>
      </c>
      <c r="X689" s="15" t="str">
        <f t="shared" si="107"/>
        <v>2011-Jan</v>
      </c>
      <c r="Y689" s="15" t="str">
        <f t="shared" si="108"/>
        <v>Low Demand</v>
      </c>
      <c r="Z689" t="str">
        <f t="shared" si="109"/>
        <v>Monday</v>
      </c>
    </row>
    <row r="690" spans="1:26" x14ac:dyDescent="0.35">
      <c r="A690" s="6">
        <v>689</v>
      </c>
      <c r="B690" s="7">
        <v>40575</v>
      </c>
      <c r="C690" s="6">
        <v>1</v>
      </c>
      <c r="D690" s="6">
        <v>0</v>
      </c>
      <c r="E690" s="6">
        <v>2</v>
      </c>
      <c r="F690" s="6">
        <v>0</v>
      </c>
      <c r="G690" s="6" t="b">
        <v>0</v>
      </c>
      <c r="H690" s="6">
        <v>2</v>
      </c>
      <c r="I690" s="6">
        <v>2</v>
      </c>
      <c r="J690" s="12">
        <v>0.16</v>
      </c>
      <c r="K690" s="6">
        <v>0.18179999999999999</v>
      </c>
      <c r="L690" s="6">
        <v>0.64</v>
      </c>
      <c r="M690" s="6">
        <v>0.1045</v>
      </c>
      <c r="N690" s="6">
        <v>2</v>
      </c>
      <c r="O690" s="6">
        <v>6</v>
      </c>
      <c r="P690" s="6">
        <v>8</v>
      </c>
      <c r="Q690" s="15" t="str">
        <f t="shared" si="100"/>
        <v>Weekday</v>
      </c>
      <c r="R690" s="15" t="str">
        <f t="shared" si="101"/>
        <v>Late Night</v>
      </c>
      <c r="S690" s="15" t="str">
        <f t="shared" si="102"/>
        <v>Mild</v>
      </c>
      <c r="T690" s="15" t="str">
        <f t="shared" si="103"/>
        <v>Comfortable</v>
      </c>
      <c r="U690" s="15" t="str">
        <f t="shared" si="104"/>
        <v>Mist/Cloudy</v>
      </c>
      <c r="V690" s="15" t="str">
        <f t="shared" si="105"/>
        <v>Off Peak</v>
      </c>
      <c r="W690" s="15" t="str">
        <f t="shared" si="106"/>
        <v>Feb</v>
      </c>
      <c r="X690" s="15" t="str">
        <f t="shared" si="107"/>
        <v>2011-Feb</v>
      </c>
      <c r="Y690" s="15" t="str">
        <f t="shared" si="108"/>
        <v>Low Demand</v>
      </c>
      <c r="Z690" t="str">
        <f t="shared" si="109"/>
        <v>Tuesday</v>
      </c>
    </row>
    <row r="691" spans="1:26" x14ac:dyDescent="0.35">
      <c r="A691" s="8">
        <v>690</v>
      </c>
      <c r="B691" s="9">
        <v>40575</v>
      </c>
      <c r="C691" s="8">
        <v>1</v>
      </c>
      <c r="D691" s="8">
        <v>0</v>
      </c>
      <c r="E691" s="8">
        <v>2</v>
      </c>
      <c r="F691" s="8">
        <v>1</v>
      </c>
      <c r="G691" s="8" t="b">
        <v>0</v>
      </c>
      <c r="H691" s="8">
        <v>2</v>
      </c>
      <c r="I691" s="8">
        <v>2</v>
      </c>
      <c r="J691" s="13">
        <v>0.16</v>
      </c>
      <c r="K691" s="8">
        <v>0.18179999999999999</v>
      </c>
      <c r="L691" s="8">
        <v>0.69</v>
      </c>
      <c r="M691" s="8">
        <v>0.1045</v>
      </c>
      <c r="N691" s="8">
        <v>0</v>
      </c>
      <c r="O691" s="8">
        <v>3</v>
      </c>
      <c r="P691" s="8">
        <v>3</v>
      </c>
      <c r="Q691" s="15" t="str">
        <f t="shared" si="100"/>
        <v>Weekday</v>
      </c>
      <c r="R691" s="15" t="str">
        <f t="shared" si="101"/>
        <v>Late Night</v>
      </c>
      <c r="S691" s="15" t="str">
        <f t="shared" si="102"/>
        <v>Mild</v>
      </c>
      <c r="T691" s="15" t="str">
        <f t="shared" si="103"/>
        <v>Comfortable</v>
      </c>
      <c r="U691" s="15" t="str">
        <f t="shared" si="104"/>
        <v>Mist/Cloudy</v>
      </c>
      <c r="V691" s="15" t="str">
        <f t="shared" si="105"/>
        <v>Off Peak</v>
      </c>
      <c r="W691" s="15" t="str">
        <f t="shared" si="106"/>
        <v>Feb</v>
      </c>
      <c r="X691" s="15" t="str">
        <f t="shared" si="107"/>
        <v>2011-Feb</v>
      </c>
      <c r="Y691" s="15" t="str">
        <f t="shared" si="108"/>
        <v>Low Demand</v>
      </c>
      <c r="Z691" t="str">
        <f t="shared" si="109"/>
        <v>Tuesday</v>
      </c>
    </row>
    <row r="692" spans="1:26" x14ac:dyDescent="0.35">
      <c r="A692" s="6">
        <v>691</v>
      </c>
      <c r="B692" s="7">
        <v>40575</v>
      </c>
      <c r="C692" s="6">
        <v>1</v>
      </c>
      <c r="D692" s="6">
        <v>0</v>
      </c>
      <c r="E692" s="6">
        <v>2</v>
      </c>
      <c r="F692" s="6">
        <v>2</v>
      </c>
      <c r="G692" s="6" t="b">
        <v>0</v>
      </c>
      <c r="H692" s="6">
        <v>2</v>
      </c>
      <c r="I692" s="6">
        <v>2</v>
      </c>
      <c r="J692" s="12">
        <v>0.16</v>
      </c>
      <c r="K692" s="6">
        <v>0.2273</v>
      </c>
      <c r="L692" s="6">
        <v>0.69</v>
      </c>
      <c r="M692" s="6">
        <v>0</v>
      </c>
      <c r="N692" s="6">
        <v>0</v>
      </c>
      <c r="O692" s="6">
        <v>2</v>
      </c>
      <c r="P692" s="6">
        <v>2</v>
      </c>
      <c r="Q692" s="15" t="str">
        <f t="shared" si="100"/>
        <v>Weekday</v>
      </c>
      <c r="R692" s="15" t="str">
        <f t="shared" si="101"/>
        <v>Late Night</v>
      </c>
      <c r="S692" s="15" t="str">
        <f t="shared" si="102"/>
        <v>Mild</v>
      </c>
      <c r="T692" s="15" t="str">
        <f t="shared" si="103"/>
        <v>Comfortable</v>
      </c>
      <c r="U692" s="15" t="str">
        <f t="shared" si="104"/>
        <v>Mist/Cloudy</v>
      </c>
      <c r="V692" s="15" t="str">
        <f t="shared" si="105"/>
        <v>Off Peak</v>
      </c>
      <c r="W692" s="15" t="str">
        <f t="shared" si="106"/>
        <v>Feb</v>
      </c>
      <c r="X692" s="15" t="str">
        <f t="shared" si="107"/>
        <v>2011-Feb</v>
      </c>
      <c r="Y692" s="15" t="str">
        <f t="shared" si="108"/>
        <v>Low Demand</v>
      </c>
      <c r="Z692" t="str">
        <f t="shared" si="109"/>
        <v>Tuesday</v>
      </c>
    </row>
    <row r="693" spans="1:26" x14ac:dyDescent="0.35">
      <c r="A693" s="8">
        <v>692</v>
      </c>
      <c r="B693" s="9">
        <v>40575</v>
      </c>
      <c r="C693" s="8">
        <v>1</v>
      </c>
      <c r="D693" s="8">
        <v>0</v>
      </c>
      <c r="E693" s="8">
        <v>2</v>
      </c>
      <c r="F693" s="8">
        <v>3</v>
      </c>
      <c r="G693" s="8" t="b">
        <v>0</v>
      </c>
      <c r="H693" s="8">
        <v>2</v>
      </c>
      <c r="I693" s="8">
        <v>2</v>
      </c>
      <c r="J693" s="13">
        <v>0.16</v>
      </c>
      <c r="K693" s="8">
        <v>0.2273</v>
      </c>
      <c r="L693" s="8">
        <v>0.69</v>
      </c>
      <c r="M693" s="8">
        <v>0</v>
      </c>
      <c r="N693" s="8">
        <v>0</v>
      </c>
      <c r="O693" s="8">
        <v>2</v>
      </c>
      <c r="P693" s="8">
        <v>2</v>
      </c>
      <c r="Q693" s="15" t="str">
        <f t="shared" si="100"/>
        <v>Weekday</v>
      </c>
      <c r="R693" s="15" t="str">
        <f t="shared" si="101"/>
        <v>Late Night</v>
      </c>
      <c r="S693" s="15" t="str">
        <f t="shared" si="102"/>
        <v>Mild</v>
      </c>
      <c r="T693" s="15" t="str">
        <f t="shared" si="103"/>
        <v>Comfortable</v>
      </c>
      <c r="U693" s="15" t="str">
        <f t="shared" si="104"/>
        <v>Mist/Cloudy</v>
      </c>
      <c r="V693" s="15" t="str">
        <f t="shared" si="105"/>
        <v>Off Peak</v>
      </c>
      <c r="W693" s="15" t="str">
        <f t="shared" si="106"/>
        <v>Feb</v>
      </c>
      <c r="X693" s="15" t="str">
        <f t="shared" si="107"/>
        <v>2011-Feb</v>
      </c>
      <c r="Y693" s="15" t="str">
        <f t="shared" si="108"/>
        <v>Low Demand</v>
      </c>
      <c r="Z693" t="str">
        <f t="shared" si="109"/>
        <v>Tuesday</v>
      </c>
    </row>
    <row r="694" spans="1:26" x14ac:dyDescent="0.35">
      <c r="A694" s="6">
        <v>693</v>
      </c>
      <c r="B694" s="7">
        <v>40575</v>
      </c>
      <c r="C694" s="6">
        <v>1</v>
      </c>
      <c r="D694" s="6">
        <v>0</v>
      </c>
      <c r="E694" s="6">
        <v>2</v>
      </c>
      <c r="F694" s="6">
        <v>5</v>
      </c>
      <c r="G694" s="6" t="b">
        <v>0</v>
      </c>
      <c r="H694" s="6">
        <v>2</v>
      </c>
      <c r="I694" s="6">
        <v>3</v>
      </c>
      <c r="J694" s="12">
        <v>0.14000000000000001</v>
      </c>
      <c r="K694" s="6">
        <v>0.21210000000000001</v>
      </c>
      <c r="L694" s="6">
        <v>0.93</v>
      </c>
      <c r="M694" s="6">
        <v>0</v>
      </c>
      <c r="N694" s="6">
        <v>0</v>
      </c>
      <c r="O694" s="6">
        <v>3</v>
      </c>
      <c r="P694" s="6">
        <v>3</v>
      </c>
      <c r="Q694" s="15" t="str">
        <f t="shared" si="100"/>
        <v>Weekday</v>
      </c>
      <c r="R694" s="15" t="str">
        <f t="shared" si="101"/>
        <v>Late Night</v>
      </c>
      <c r="S694" s="15" t="str">
        <f t="shared" si="102"/>
        <v>Mild</v>
      </c>
      <c r="T694" s="15" t="str">
        <f t="shared" si="103"/>
        <v>Humid</v>
      </c>
      <c r="U694" s="15" t="str">
        <f t="shared" si="104"/>
        <v>Light Rain</v>
      </c>
      <c r="V694" s="15" t="str">
        <f t="shared" si="105"/>
        <v>Off Peak</v>
      </c>
      <c r="W694" s="15" t="str">
        <f t="shared" si="106"/>
        <v>Feb</v>
      </c>
      <c r="X694" s="15" t="str">
        <f t="shared" si="107"/>
        <v>2011-Feb</v>
      </c>
      <c r="Y694" s="15" t="str">
        <f t="shared" si="108"/>
        <v>Low Demand</v>
      </c>
      <c r="Z694" t="str">
        <f t="shared" si="109"/>
        <v>Tuesday</v>
      </c>
    </row>
    <row r="695" spans="1:26" x14ac:dyDescent="0.35">
      <c r="A695" s="8">
        <v>694</v>
      </c>
      <c r="B695" s="9">
        <v>40575</v>
      </c>
      <c r="C695" s="8">
        <v>1</v>
      </c>
      <c r="D695" s="8">
        <v>0</v>
      </c>
      <c r="E695" s="8">
        <v>2</v>
      </c>
      <c r="F695" s="8">
        <v>6</v>
      </c>
      <c r="G695" s="8" t="b">
        <v>0</v>
      </c>
      <c r="H695" s="8">
        <v>2</v>
      </c>
      <c r="I695" s="8">
        <v>3</v>
      </c>
      <c r="J695" s="13">
        <v>0.14000000000000001</v>
      </c>
      <c r="K695" s="8">
        <v>0.21210000000000001</v>
      </c>
      <c r="L695" s="8">
        <v>0.93</v>
      </c>
      <c r="M695" s="8">
        <v>0</v>
      </c>
      <c r="N695" s="8">
        <v>0</v>
      </c>
      <c r="O695" s="8">
        <v>22</v>
      </c>
      <c r="P695" s="8">
        <v>22</v>
      </c>
      <c r="Q695" s="15" t="str">
        <f t="shared" si="100"/>
        <v>Weekday</v>
      </c>
      <c r="R695" s="15" t="str">
        <f t="shared" si="101"/>
        <v>Morning</v>
      </c>
      <c r="S695" s="15" t="str">
        <f t="shared" si="102"/>
        <v>Mild</v>
      </c>
      <c r="T695" s="15" t="str">
        <f t="shared" si="103"/>
        <v>Humid</v>
      </c>
      <c r="U695" s="15" t="str">
        <f t="shared" si="104"/>
        <v>Light Rain</v>
      </c>
      <c r="V695" s="15" t="str">
        <f t="shared" si="105"/>
        <v>Off Peak</v>
      </c>
      <c r="W695" s="15" t="str">
        <f t="shared" si="106"/>
        <v>Feb</v>
      </c>
      <c r="X695" s="15" t="str">
        <f t="shared" si="107"/>
        <v>2011-Feb</v>
      </c>
      <c r="Y695" s="15" t="str">
        <f t="shared" si="108"/>
        <v>Low Demand</v>
      </c>
      <c r="Z695" t="str">
        <f t="shared" si="109"/>
        <v>Tuesday</v>
      </c>
    </row>
    <row r="696" spans="1:26" x14ac:dyDescent="0.35">
      <c r="A696" s="6">
        <v>695</v>
      </c>
      <c r="B696" s="7">
        <v>40575</v>
      </c>
      <c r="C696" s="6">
        <v>1</v>
      </c>
      <c r="D696" s="6">
        <v>0</v>
      </c>
      <c r="E696" s="6">
        <v>2</v>
      </c>
      <c r="F696" s="6">
        <v>7</v>
      </c>
      <c r="G696" s="6" t="b">
        <v>0</v>
      </c>
      <c r="H696" s="6">
        <v>2</v>
      </c>
      <c r="I696" s="6">
        <v>3</v>
      </c>
      <c r="J696" s="12">
        <v>0.16</v>
      </c>
      <c r="K696" s="6">
        <v>0.2273</v>
      </c>
      <c r="L696" s="6">
        <v>0.93</v>
      </c>
      <c r="M696" s="6">
        <v>0</v>
      </c>
      <c r="N696" s="6">
        <v>0</v>
      </c>
      <c r="O696" s="6">
        <v>52</v>
      </c>
      <c r="P696" s="6">
        <v>52</v>
      </c>
      <c r="Q696" s="15" t="str">
        <f t="shared" si="100"/>
        <v>Weekday</v>
      </c>
      <c r="R696" s="15" t="str">
        <f t="shared" si="101"/>
        <v>Morning</v>
      </c>
      <c r="S696" s="15" t="str">
        <f t="shared" si="102"/>
        <v>Mild</v>
      </c>
      <c r="T696" s="15" t="str">
        <f t="shared" si="103"/>
        <v>Humid</v>
      </c>
      <c r="U696" s="15" t="str">
        <f t="shared" si="104"/>
        <v>Light Rain</v>
      </c>
      <c r="V696" s="15" t="str">
        <f t="shared" si="105"/>
        <v>AM Peak</v>
      </c>
      <c r="W696" s="15" t="str">
        <f t="shared" si="106"/>
        <v>Feb</v>
      </c>
      <c r="X696" s="15" t="str">
        <f t="shared" si="107"/>
        <v>2011-Feb</v>
      </c>
      <c r="Y696" s="15" t="str">
        <f t="shared" si="108"/>
        <v>Low Demand</v>
      </c>
      <c r="Z696" t="str">
        <f t="shared" si="109"/>
        <v>Tuesday</v>
      </c>
    </row>
    <row r="697" spans="1:26" x14ac:dyDescent="0.35">
      <c r="A697" s="8">
        <v>696</v>
      </c>
      <c r="B697" s="9">
        <v>40575</v>
      </c>
      <c r="C697" s="8">
        <v>1</v>
      </c>
      <c r="D697" s="8">
        <v>0</v>
      </c>
      <c r="E697" s="8">
        <v>2</v>
      </c>
      <c r="F697" s="8">
        <v>8</v>
      </c>
      <c r="G697" s="8" t="b">
        <v>0</v>
      </c>
      <c r="H697" s="8">
        <v>2</v>
      </c>
      <c r="I697" s="8">
        <v>3</v>
      </c>
      <c r="J697" s="13">
        <v>0.16</v>
      </c>
      <c r="K697" s="8">
        <v>0.2273</v>
      </c>
      <c r="L697" s="8">
        <v>0.93</v>
      </c>
      <c r="M697" s="8">
        <v>0</v>
      </c>
      <c r="N697" s="8">
        <v>3</v>
      </c>
      <c r="O697" s="8">
        <v>132</v>
      </c>
      <c r="P697" s="8">
        <v>135</v>
      </c>
      <c r="Q697" s="15" t="str">
        <f t="shared" si="100"/>
        <v>Weekday</v>
      </c>
      <c r="R697" s="15" t="str">
        <f t="shared" si="101"/>
        <v>Morning</v>
      </c>
      <c r="S697" s="15" t="str">
        <f t="shared" si="102"/>
        <v>Mild</v>
      </c>
      <c r="T697" s="15" t="str">
        <f t="shared" si="103"/>
        <v>Humid</v>
      </c>
      <c r="U697" s="15" t="str">
        <f t="shared" si="104"/>
        <v>Light Rain</v>
      </c>
      <c r="V697" s="15" t="str">
        <f t="shared" si="105"/>
        <v>AM Peak</v>
      </c>
      <c r="W697" s="15" t="str">
        <f t="shared" si="106"/>
        <v>Feb</v>
      </c>
      <c r="X697" s="15" t="str">
        <f t="shared" si="107"/>
        <v>2011-Feb</v>
      </c>
      <c r="Y697" s="15" t="str">
        <f t="shared" si="108"/>
        <v>High Demand</v>
      </c>
      <c r="Z697" t="str">
        <f t="shared" si="109"/>
        <v>Tuesday</v>
      </c>
    </row>
    <row r="698" spans="1:26" x14ac:dyDescent="0.35">
      <c r="A698" s="6">
        <v>697</v>
      </c>
      <c r="B698" s="7">
        <v>40575</v>
      </c>
      <c r="C698" s="6">
        <v>1</v>
      </c>
      <c r="D698" s="6">
        <v>0</v>
      </c>
      <c r="E698" s="6">
        <v>2</v>
      </c>
      <c r="F698" s="6">
        <v>9</v>
      </c>
      <c r="G698" s="6" t="b">
        <v>0</v>
      </c>
      <c r="H698" s="6">
        <v>2</v>
      </c>
      <c r="I698" s="6">
        <v>2</v>
      </c>
      <c r="J698" s="12">
        <v>0.16</v>
      </c>
      <c r="K698" s="6">
        <v>0.2273</v>
      </c>
      <c r="L698" s="6">
        <v>0.93</v>
      </c>
      <c r="M698" s="6">
        <v>0</v>
      </c>
      <c r="N698" s="6">
        <v>2</v>
      </c>
      <c r="O698" s="6">
        <v>114</v>
      </c>
      <c r="P698" s="6">
        <v>116</v>
      </c>
      <c r="Q698" s="15" t="str">
        <f t="shared" si="100"/>
        <v>Weekday</v>
      </c>
      <c r="R698" s="15" t="str">
        <f t="shared" si="101"/>
        <v>Morning</v>
      </c>
      <c r="S698" s="15" t="str">
        <f t="shared" si="102"/>
        <v>Mild</v>
      </c>
      <c r="T698" s="15" t="str">
        <f t="shared" si="103"/>
        <v>Humid</v>
      </c>
      <c r="U698" s="15" t="str">
        <f t="shared" si="104"/>
        <v>Mist/Cloudy</v>
      </c>
      <c r="V698" s="15" t="str">
        <f t="shared" si="105"/>
        <v>AM Peak</v>
      </c>
      <c r="W698" s="15" t="str">
        <f t="shared" si="106"/>
        <v>Feb</v>
      </c>
      <c r="X698" s="15" t="str">
        <f t="shared" si="107"/>
        <v>2011-Feb</v>
      </c>
      <c r="Y698" s="15" t="str">
        <f t="shared" si="108"/>
        <v>High Demand</v>
      </c>
      <c r="Z698" t="str">
        <f t="shared" si="109"/>
        <v>Tuesday</v>
      </c>
    </row>
    <row r="699" spans="1:26" x14ac:dyDescent="0.35">
      <c r="A699" s="8">
        <v>698</v>
      </c>
      <c r="B699" s="9">
        <v>40575</v>
      </c>
      <c r="C699" s="8">
        <v>1</v>
      </c>
      <c r="D699" s="8">
        <v>0</v>
      </c>
      <c r="E699" s="8">
        <v>2</v>
      </c>
      <c r="F699" s="8">
        <v>10</v>
      </c>
      <c r="G699" s="8" t="b">
        <v>0</v>
      </c>
      <c r="H699" s="8">
        <v>2</v>
      </c>
      <c r="I699" s="8">
        <v>2</v>
      </c>
      <c r="J699" s="13">
        <v>0.16</v>
      </c>
      <c r="K699" s="8">
        <v>0.2273</v>
      </c>
      <c r="L699" s="8">
        <v>0.93</v>
      </c>
      <c r="M699" s="8">
        <v>0</v>
      </c>
      <c r="N699" s="8">
        <v>0</v>
      </c>
      <c r="O699" s="8">
        <v>47</v>
      </c>
      <c r="P699" s="8">
        <v>47</v>
      </c>
      <c r="Q699" s="15" t="str">
        <f t="shared" si="100"/>
        <v>Weekday</v>
      </c>
      <c r="R699" s="15" t="str">
        <f t="shared" si="101"/>
        <v>Morning</v>
      </c>
      <c r="S699" s="15" t="str">
        <f t="shared" si="102"/>
        <v>Mild</v>
      </c>
      <c r="T699" s="15" t="str">
        <f t="shared" si="103"/>
        <v>Humid</v>
      </c>
      <c r="U699" s="15" t="str">
        <f t="shared" si="104"/>
        <v>Mist/Cloudy</v>
      </c>
      <c r="V699" s="15" t="str">
        <f t="shared" si="105"/>
        <v>Off Peak</v>
      </c>
      <c r="W699" s="15" t="str">
        <f t="shared" si="106"/>
        <v>Feb</v>
      </c>
      <c r="X699" s="15" t="str">
        <f t="shared" si="107"/>
        <v>2011-Feb</v>
      </c>
      <c r="Y699" s="15" t="str">
        <f t="shared" si="108"/>
        <v>Low Demand</v>
      </c>
      <c r="Z699" t="str">
        <f t="shared" si="109"/>
        <v>Tuesday</v>
      </c>
    </row>
    <row r="700" spans="1:26" x14ac:dyDescent="0.35">
      <c r="A700" s="6">
        <v>699</v>
      </c>
      <c r="B700" s="7">
        <v>40575</v>
      </c>
      <c r="C700" s="6">
        <v>1</v>
      </c>
      <c r="D700" s="6">
        <v>0</v>
      </c>
      <c r="E700" s="6">
        <v>2</v>
      </c>
      <c r="F700" s="6">
        <v>11</v>
      </c>
      <c r="G700" s="6" t="b">
        <v>0</v>
      </c>
      <c r="H700" s="6">
        <v>2</v>
      </c>
      <c r="I700" s="6">
        <v>2</v>
      </c>
      <c r="J700" s="12">
        <v>0.18</v>
      </c>
      <c r="K700" s="6">
        <v>0.2424</v>
      </c>
      <c r="L700" s="6">
        <v>0.86</v>
      </c>
      <c r="M700" s="6">
        <v>0</v>
      </c>
      <c r="N700" s="6">
        <v>2</v>
      </c>
      <c r="O700" s="6">
        <v>49</v>
      </c>
      <c r="P700" s="6">
        <v>51</v>
      </c>
      <c r="Q700" s="15" t="str">
        <f t="shared" si="100"/>
        <v>Weekday</v>
      </c>
      <c r="R700" s="15" t="str">
        <f t="shared" si="101"/>
        <v>Morning</v>
      </c>
      <c r="S700" s="15" t="str">
        <f t="shared" si="102"/>
        <v>Mild</v>
      </c>
      <c r="T700" s="15" t="str">
        <f t="shared" si="103"/>
        <v>Humid</v>
      </c>
      <c r="U700" s="15" t="str">
        <f t="shared" si="104"/>
        <v>Mist/Cloudy</v>
      </c>
      <c r="V700" s="15" t="str">
        <f t="shared" si="105"/>
        <v>Off Peak</v>
      </c>
      <c r="W700" s="15" t="str">
        <f t="shared" si="106"/>
        <v>Feb</v>
      </c>
      <c r="X700" s="15" t="str">
        <f t="shared" si="107"/>
        <v>2011-Feb</v>
      </c>
      <c r="Y700" s="15" t="str">
        <f t="shared" si="108"/>
        <v>Low Demand</v>
      </c>
      <c r="Z700" t="str">
        <f t="shared" si="109"/>
        <v>Tuesday</v>
      </c>
    </row>
    <row r="701" spans="1:26" x14ac:dyDescent="0.35">
      <c r="A701" s="8">
        <v>700</v>
      </c>
      <c r="B701" s="9">
        <v>40575</v>
      </c>
      <c r="C701" s="8">
        <v>1</v>
      </c>
      <c r="D701" s="8">
        <v>0</v>
      </c>
      <c r="E701" s="8">
        <v>2</v>
      </c>
      <c r="F701" s="8">
        <v>12</v>
      </c>
      <c r="G701" s="8" t="b">
        <v>0</v>
      </c>
      <c r="H701" s="8">
        <v>2</v>
      </c>
      <c r="I701" s="8">
        <v>2</v>
      </c>
      <c r="J701" s="13">
        <v>0.2</v>
      </c>
      <c r="K701" s="8">
        <v>0.2576</v>
      </c>
      <c r="L701" s="8">
        <v>0.86</v>
      </c>
      <c r="M701" s="8">
        <v>0</v>
      </c>
      <c r="N701" s="8">
        <v>2</v>
      </c>
      <c r="O701" s="8">
        <v>53</v>
      </c>
      <c r="P701" s="8">
        <v>55</v>
      </c>
      <c r="Q701" s="15" t="str">
        <f t="shared" si="100"/>
        <v>Weekday</v>
      </c>
      <c r="R701" s="15" t="str">
        <f t="shared" si="101"/>
        <v>Afternoon</v>
      </c>
      <c r="S701" s="15" t="str">
        <f t="shared" si="102"/>
        <v>Mild</v>
      </c>
      <c r="T701" s="15" t="str">
        <f t="shared" si="103"/>
        <v>Humid</v>
      </c>
      <c r="U701" s="15" t="str">
        <f t="shared" si="104"/>
        <v>Mist/Cloudy</v>
      </c>
      <c r="V701" s="15" t="str">
        <f t="shared" si="105"/>
        <v>Off Peak</v>
      </c>
      <c r="W701" s="15" t="str">
        <f t="shared" si="106"/>
        <v>Feb</v>
      </c>
      <c r="X701" s="15" t="str">
        <f t="shared" si="107"/>
        <v>2011-Feb</v>
      </c>
      <c r="Y701" s="15" t="str">
        <f t="shared" si="108"/>
        <v>Low Demand</v>
      </c>
      <c r="Z701" t="str">
        <f t="shared" si="109"/>
        <v>Tuesday</v>
      </c>
    </row>
    <row r="702" spans="1:26" x14ac:dyDescent="0.35">
      <c r="A702" s="6">
        <v>701</v>
      </c>
      <c r="B702" s="7">
        <v>40575</v>
      </c>
      <c r="C702" s="6">
        <v>1</v>
      </c>
      <c r="D702" s="6">
        <v>0</v>
      </c>
      <c r="E702" s="6">
        <v>2</v>
      </c>
      <c r="F702" s="6">
        <v>13</v>
      </c>
      <c r="G702" s="6" t="b">
        <v>0</v>
      </c>
      <c r="H702" s="6">
        <v>2</v>
      </c>
      <c r="I702" s="6">
        <v>2</v>
      </c>
      <c r="J702" s="12">
        <v>0.2</v>
      </c>
      <c r="K702" s="6">
        <v>0.2576</v>
      </c>
      <c r="L702" s="6">
        <v>0.86</v>
      </c>
      <c r="M702" s="6">
        <v>0</v>
      </c>
      <c r="N702" s="6">
        <v>3</v>
      </c>
      <c r="O702" s="6">
        <v>49</v>
      </c>
      <c r="P702" s="6">
        <v>52</v>
      </c>
      <c r="Q702" s="15" t="str">
        <f t="shared" si="100"/>
        <v>Weekday</v>
      </c>
      <c r="R702" s="15" t="str">
        <f t="shared" si="101"/>
        <v>Afternoon</v>
      </c>
      <c r="S702" s="15" t="str">
        <f t="shared" si="102"/>
        <v>Mild</v>
      </c>
      <c r="T702" s="15" t="str">
        <f t="shared" si="103"/>
        <v>Humid</v>
      </c>
      <c r="U702" s="15" t="str">
        <f t="shared" si="104"/>
        <v>Mist/Cloudy</v>
      </c>
      <c r="V702" s="15" t="str">
        <f t="shared" si="105"/>
        <v>Off Peak</v>
      </c>
      <c r="W702" s="15" t="str">
        <f t="shared" si="106"/>
        <v>Feb</v>
      </c>
      <c r="X702" s="15" t="str">
        <f t="shared" si="107"/>
        <v>2011-Feb</v>
      </c>
      <c r="Y702" s="15" t="str">
        <f t="shared" si="108"/>
        <v>Low Demand</v>
      </c>
      <c r="Z702" t="str">
        <f t="shared" si="109"/>
        <v>Tuesday</v>
      </c>
    </row>
    <row r="703" spans="1:26" x14ac:dyDescent="0.35">
      <c r="A703" s="8">
        <v>702</v>
      </c>
      <c r="B703" s="9">
        <v>40575</v>
      </c>
      <c r="C703" s="8">
        <v>1</v>
      </c>
      <c r="D703" s="8">
        <v>0</v>
      </c>
      <c r="E703" s="8">
        <v>2</v>
      </c>
      <c r="F703" s="8">
        <v>14</v>
      </c>
      <c r="G703" s="8" t="b">
        <v>0</v>
      </c>
      <c r="H703" s="8">
        <v>2</v>
      </c>
      <c r="I703" s="8">
        <v>2</v>
      </c>
      <c r="J703" s="13">
        <v>0.22</v>
      </c>
      <c r="K703" s="8">
        <v>0.2576</v>
      </c>
      <c r="L703" s="8">
        <v>0.8</v>
      </c>
      <c r="M703" s="8">
        <v>8.9599999999999999E-2</v>
      </c>
      <c r="N703" s="8">
        <v>5</v>
      </c>
      <c r="O703" s="8">
        <v>49</v>
      </c>
      <c r="P703" s="8">
        <v>54</v>
      </c>
      <c r="Q703" s="15" t="str">
        <f t="shared" si="100"/>
        <v>Weekday</v>
      </c>
      <c r="R703" s="15" t="str">
        <f t="shared" si="101"/>
        <v>Afternoon</v>
      </c>
      <c r="S703" s="15" t="str">
        <f t="shared" si="102"/>
        <v>Hot</v>
      </c>
      <c r="T703" s="15" t="str">
        <f t="shared" si="103"/>
        <v>Comfortable</v>
      </c>
      <c r="U703" s="15" t="str">
        <f t="shared" si="104"/>
        <v>Mist/Cloudy</v>
      </c>
      <c r="V703" s="15" t="str">
        <f t="shared" si="105"/>
        <v>Off Peak</v>
      </c>
      <c r="W703" s="15" t="str">
        <f t="shared" si="106"/>
        <v>Feb</v>
      </c>
      <c r="X703" s="15" t="str">
        <f t="shared" si="107"/>
        <v>2011-Feb</v>
      </c>
      <c r="Y703" s="15" t="str">
        <f t="shared" si="108"/>
        <v>Low Demand</v>
      </c>
      <c r="Z703" t="str">
        <f t="shared" si="109"/>
        <v>Tuesday</v>
      </c>
    </row>
    <row r="704" spans="1:26" x14ac:dyDescent="0.35">
      <c r="A704" s="6">
        <v>703</v>
      </c>
      <c r="B704" s="7">
        <v>40575</v>
      </c>
      <c r="C704" s="6">
        <v>1</v>
      </c>
      <c r="D704" s="6">
        <v>0</v>
      </c>
      <c r="E704" s="6">
        <v>2</v>
      </c>
      <c r="F704" s="6">
        <v>15</v>
      </c>
      <c r="G704" s="6" t="b">
        <v>0</v>
      </c>
      <c r="H704" s="6">
        <v>2</v>
      </c>
      <c r="I704" s="6">
        <v>2</v>
      </c>
      <c r="J704" s="12">
        <v>0.24</v>
      </c>
      <c r="K704" s="6">
        <v>0.28789999999999999</v>
      </c>
      <c r="L704" s="6">
        <v>0.75</v>
      </c>
      <c r="M704" s="6">
        <v>0</v>
      </c>
      <c r="N704" s="6">
        <v>7</v>
      </c>
      <c r="O704" s="6">
        <v>45</v>
      </c>
      <c r="P704" s="6">
        <v>52</v>
      </c>
      <c r="Q704" s="15" t="str">
        <f t="shared" si="100"/>
        <v>Weekday</v>
      </c>
      <c r="R704" s="15" t="str">
        <f t="shared" si="101"/>
        <v>Afternoon</v>
      </c>
      <c r="S704" s="15" t="str">
        <f t="shared" si="102"/>
        <v>Hot</v>
      </c>
      <c r="T704" s="15" t="str">
        <f t="shared" si="103"/>
        <v>Comfortable</v>
      </c>
      <c r="U704" s="15" t="str">
        <f t="shared" si="104"/>
        <v>Mist/Cloudy</v>
      </c>
      <c r="V704" s="15" t="str">
        <f t="shared" si="105"/>
        <v>Off Peak</v>
      </c>
      <c r="W704" s="15" t="str">
        <f t="shared" si="106"/>
        <v>Feb</v>
      </c>
      <c r="X704" s="15" t="str">
        <f t="shared" si="107"/>
        <v>2011-Feb</v>
      </c>
      <c r="Y704" s="15" t="str">
        <f t="shared" si="108"/>
        <v>Low Demand</v>
      </c>
      <c r="Z704" t="str">
        <f t="shared" si="109"/>
        <v>Tuesday</v>
      </c>
    </row>
    <row r="705" spans="1:26" x14ac:dyDescent="0.35">
      <c r="A705" s="8">
        <v>704</v>
      </c>
      <c r="B705" s="9">
        <v>40575</v>
      </c>
      <c r="C705" s="8">
        <v>1</v>
      </c>
      <c r="D705" s="8">
        <v>0</v>
      </c>
      <c r="E705" s="8">
        <v>2</v>
      </c>
      <c r="F705" s="8">
        <v>16</v>
      </c>
      <c r="G705" s="8" t="b">
        <v>0</v>
      </c>
      <c r="H705" s="8">
        <v>2</v>
      </c>
      <c r="I705" s="8">
        <v>2</v>
      </c>
      <c r="J705" s="13">
        <v>0.24</v>
      </c>
      <c r="K705" s="8">
        <v>0.2424</v>
      </c>
      <c r="L705" s="8">
        <v>0.75</v>
      </c>
      <c r="M705" s="8">
        <v>0.1343</v>
      </c>
      <c r="N705" s="8">
        <v>3</v>
      </c>
      <c r="O705" s="8">
        <v>61</v>
      </c>
      <c r="P705" s="8">
        <v>64</v>
      </c>
      <c r="Q705" s="15" t="str">
        <f t="shared" si="100"/>
        <v>Weekday</v>
      </c>
      <c r="R705" s="15" t="str">
        <f t="shared" si="101"/>
        <v>Afternoon</v>
      </c>
      <c r="S705" s="15" t="str">
        <f t="shared" si="102"/>
        <v>Hot</v>
      </c>
      <c r="T705" s="15" t="str">
        <f t="shared" si="103"/>
        <v>Comfortable</v>
      </c>
      <c r="U705" s="15" t="str">
        <f t="shared" si="104"/>
        <v>Mist/Cloudy</v>
      </c>
      <c r="V705" s="15" t="str">
        <f t="shared" si="105"/>
        <v>Off Peak</v>
      </c>
      <c r="W705" s="15" t="str">
        <f t="shared" si="106"/>
        <v>Feb</v>
      </c>
      <c r="X705" s="15" t="str">
        <f t="shared" si="107"/>
        <v>2011-Feb</v>
      </c>
      <c r="Y705" s="15" t="str">
        <f t="shared" si="108"/>
        <v>High Demand</v>
      </c>
      <c r="Z705" t="str">
        <f t="shared" si="109"/>
        <v>Tuesday</v>
      </c>
    </row>
    <row r="706" spans="1:26" x14ac:dyDescent="0.35">
      <c r="A706" s="6">
        <v>705</v>
      </c>
      <c r="B706" s="7">
        <v>40575</v>
      </c>
      <c r="C706" s="6">
        <v>1</v>
      </c>
      <c r="D706" s="6">
        <v>0</v>
      </c>
      <c r="E706" s="6">
        <v>2</v>
      </c>
      <c r="F706" s="6">
        <v>17</v>
      </c>
      <c r="G706" s="6" t="b">
        <v>0</v>
      </c>
      <c r="H706" s="6">
        <v>2</v>
      </c>
      <c r="I706" s="6">
        <v>2</v>
      </c>
      <c r="J706" s="12">
        <v>0.24</v>
      </c>
      <c r="K706" s="6">
        <v>0.28789999999999999</v>
      </c>
      <c r="L706" s="6">
        <v>0.75</v>
      </c>
      <c r="M706" s="6">
        <v>0</v>
      </c>
      <c r="N706" s="6">
        <v>4</v>
      </c>
      <c r="O706" s="6">
        <v>172</v>
      </c>
      <c r="P706" s="6">
        <v>176</v>
      </c>
      <c r="Q706" s="15" t="str">
        <f t="shared" si="100"/>
        <v>Weekday</v>
      </c>
      <c r="R706" s="15" t="str">
        <f t="shared" si="101"/>
        <v>Night</v>
      </c>
      <c r="S706" s="15" t="str">
        <f t="shared" si="102"/>
        <v>Hot</v>
      </c>
      <c r="T706" s="15" t="str">
        <f t="shared" si="103"/>
        <v>Comfortable</v>
      </c>
      <c r="U706" s="15" t="str">
        <f t="shared" si="104"/>
        <v>Mist/Cloudy</v>
      </c>
      <c r="V706" s="15" t="str">
        <f t="shared" si="105"/>
        <v>PM Peak</v>
      </c>
      <c r="W706" s="15" t="str">
        <f t="shared" si="106"/>
        <v>Feb</v>
      </c>
      <c r="X706" s="15" t="str">
        <f t="shared" si="107"/>
        <v>2011-Feb</v>
      </c>
      <c r="Y706" s="15" t="str">
        <f t="shared" si="108"/>
        <v>High Demand</v>
      </c>
      <c r="Z706" t="str">
        <f t="shared" si="109"/>
        <v>Tuesday</v>
      </c>
    </row>
    <row r="707" spans="1:26" x14ac:dyDescent="0.35">
      <c r="A707" s="8">
        <v>706</v>
      </c>
      <c r="B707" s="9">
        <v>40575</v>
      </c>
      <c r="C707" s="8">
        <v>1</v>
      </c>
      <c r="D707" s="8">
        <v>0</v>
      </c>
      <c r="E707" s="8">
        <v>2</v>
      </c>
      <c r="F707" s="8">
        <v>18</v>
      </c>
      <c r="G707" s="8" t="b">
        <v>0</v>
      </c>
      <c r="H707" s="8">
        <v>2</v>
      </c>
      <c r="I707" s="8">
        <v>2</v>
      </c>
      <c r="J707" s="13">
        <v>0.24</v>
      </c>
      <c r="K707" s="8">
        <v>0.2576</v>
      </c>
      <c r="L707" s="8">
        <v>0.81</v>
      </c>
      <c r="M707" s="8">
        <v>0.1045</v>
      </c>
      <c r="N707" s="8">
        <v>3</v>
      </c>
      <c r="O707" s="8">
        <v>165</v>
      </c>
      <c r="P707" s="8">
        <v>168</v>
      </c>
      <c r="Q707" s="15" t="str">
        <f t="shared" ref="Q707:Q770" si="110">IF(H707=6,"Weekend",IF(H707=0,"Weekend","Weekday"))</f>
        <v>Weekday</v>
      </c>
      <c r="R707" s="15" t="str">
        <f t="shared" ref="R707:R770" si="111">IF(F707&lt;6,"Late Night",
   IF(F707&lt;12,"Morning",
   IF(F707&lt;17,"Afternoon",
   IF(B707&lt;21,"Evening","Night"))))</f>
        <v>Night</v>
      </c>
      <c r="S707" s="15" t="str">
        <f t="shared" ref="S707:S770" si="112">IF(J707&lt;=0.1,"Cold",IF(J707&lt;=0.2,"Mild","Hot"))</f>
        <v>Hot</v>
      </c>
      <c r="T707" s="15" t="str">
        <f t="shared" ref="T707:T770" si="113">IF(L707&lt;=0.35,"Dry",IF(L707&lt;=0.85,"Comfortable","Humid"))</f>
        <v>Comfortable</v>
      </c>
      <c r="U707" s="15" t="str">
        <f t="shared" ref="U707:U770" si="114">IF(I707=1,"Clear",IF(I707=2,"Mist/Cloudy",IF(I707=3,"Light Rain","Heavy Rain/Snow")))</f>
        <v>Mist/Cloudy</v>
      </c>
      <c r="V707" s="15" t="str">
        <f t="shared" ref="V707:V770" si="115">IF(AND(F707&gt;=7,F707&lt;=9),"AM Peak", IF(AND(F707&gt;=17,F707&lt;=19),"PM Peak","Off Peak"))</f>
        <v>PM Peak</v>
      </c>
      <c r="W707" s="15" t="str">
        <f t="shared" ref="W707:W770" si="116">IF(E707=1,"Jan","Feb")</f>
        <v>Feb</v>
      </c>
      <c r="X707" s="15" t="str">
        <f t="shared" ref="X707:X770" si="117">TEXT(B707,"yyyy-mmm")</f>
        <v>2011-Feb</v>
      </c>
      <c r="Y707" s="15" t="str">
        <f t="shared" ref="Y707:Y770" si="118">IF(P707&gt;=58.34,"High Demand","Low Demand")</f>
        <v>High Demand</v>
      </c>
      <c r="Z707" t="str">
        <f t="shared" ref="Z707:Z770" si="119">CHOOSE(H707+1,"Sunday","Monday","Tuesday","Wednesday","Thursday","Friday","Saturday")</f>
        <v>Tuesday</v>
      </c>
    </row>
    <row r="708" spans="1:26" x14ac:dyDescent="0.35">
      <c r="A708" s="6">
        <v>707</v>
      </c>
      <c r="B708" s="7">
        <v>40575</v>
      </c>
      <c r="C708" s="6">
        <v>1</v>
      </c>
      <c r="D708" s="6">
        <v>0</v>
      </c>
      <c r="E708" s="6">
        <v>2</v>
      </c>
      <c r="F708" s="6">
        <v>19</v>
      </c>
      <c r="G708" s="6" t="b">
        <v>0</v>
      </c>
      <c r="H708" s="6">
        <v>2</v>
      </c>
      <c r="I708" s="6">
        <v>2</v>
      </c>
      <c r="J708" s="12">
        <v>0.24</v>
      </c>
      <c r="K708" s="6">
        <v>0.2424</v>
      </c>
      <c r="L708" s="6">
        <v>0.81</v>
      </c>
      <c r="M708" s="6">
        <v>0.1343</v>
      </c>
      <c r="N708" s="6">
        <v>3</v>
      </c>
      <c r="O708" s="6">
        <v>105</v>
      </c>
      <c r="P708" s="6">
        <v>108</v>
      </c>
      <c r="Q708" s="15" t="str">
        <f t="shared" si="110"/>
        <v>Weekday</v>
      </c>
      <c r="R708" s="15" t="str">
        <f t="shared" si="111"/>
        <v>Night</v>
      </c>
      <c r="S708" s="15" t="str">
        <f t="shared" si="112"/>
        <v>Hot</v>
      </c>
      <c r="T708" s="15" t="str">
        <f t="shared" si="113"/>
        <v>Comfortable</v>
      </c>
      <c r="U708" s="15" t="str">
        <f t="shared" si="114"/>
        <v>Mist/Cloudy</v>
      </c>
      <c r="V708" s="15" t="str">
        <f t="shared" si="115"/>
        <v>PM Peak</v>
      </c>
      <c r="W708" s="15" t="str">
        <f t="shared" si="116"/>
        <v>Feb</v>
      </c>
      <c r="X708" s="15" t="str">
        <f t="shared" si="117"/>
        <v>2011-Feb</v>
      </c>
      <c r="Y708" s="15" t="str">
        <f t="shared" si="118"/>
        <v>High Demand</v>
      </c>
      <c r="Z708" t="str">
        <f t="shared" si="119"/>
        <v>Tuesday</v>
      </c>
    </row>
    <row r="709" spans="1:26" x14ac:dyDescent="0.35">
      <c r="A709" s="8">
        <v>708</v>
      </c>
      <c r="B709" s="9">
        <v>40575</v>
      </c>
      <c r="C709" s="8">
        <v>1</v>
      </c>
      <c r="D709" s="8">
        <v>0</v>
      </c>
      <c r="E709" s="8">
        <v>2</v>
      </c>
      <c r="F709" s="8">
        <v>20</v>
      </c>
      <c r="G709" s="8" t="b">
        <v>0</v>
      </c>
      <c r="H709" s="8">
        <v>2</v>
      </c>
      <c r="I709" s="8">
        <v>2</v>
      </c>
      <c r="J709" s="13">
        <v>0.22</v>
      </c>
      <c r="K709" s="8">
        <v>0.2273</v>
      </c>
      <c r="L709" s="8">
        <v>0.87</v>
      </c>
      <c r="M709" s="8">
        <v>0.1343</v>
      </c>
      <c r="N709" s="8">
        <v>5</v>
      </c>
      <c r="O709" s="8">
        <v>69</v>
      </c>
      <c r="P709" s="8">
        <v>74</v>
      </c>
      <c r="Q709" s="15" t="str">
        <f t="shared" si="110"/>
        <v>Weekday</v>
      </c>
      <c r="R709" s="15" t="str">
        <f t="shared" si="111"/>
        <v>Night</v>
      </c>
      <c r="S709" s="15" t="str">
        <f t="shared" si="112"/>
        <v>Hot</v>
      </c>
      <c r="T709" s="15" t="str">
        <f t="shared" si="113"/>
        <v>Humid</v>
      </c>
      <c r="U709" s="15" t="str">
        <f t="shared" si="114"/>
        <v>Mist/Cloudy</v>
      </c>
      <c r="V709" s="15" t="str">
        <f t="shared" si="115"/>
        <v>Off Peak</v>
      </c>
      <c r="W709" s="15" t="str">
        <f t="shared" si="116"/>
        <v>Feb</v>
      </c>
      <c r="X709" s="15" t="str">
        <f t="shared" si="117"/>
        <v>2011-Feb</v>
      </c>
      <c r="Y709" s="15" t="str">
        <f t="shared" si="118"/>
        <v>High Demand</v>
      </c>
      <c r="Z709" t="str">
        <f t="shared" si="119"/>
        <v>Tuesday</v>
      </c>
    </row>
    <row r="710" spans="1:26" x14ac:dyDescent="0.35">
      <c r="A710" s="6">
        <v>709</v>
      </c>
      <c r="B710" s="7">
        <v>40575</v>
      </c>
      <c r="C710" s="6">
        <v>1</v>
      </c>
      <c r="D710" s="6">
        <v>0</v>
      </c>
      <c r="E710" s="6">
        <v>2</v>
      </c>
      <c r="F710" s="6">
        <v>21</v>
      </c>
      <c r="G710" s="6" t="b">
        <v>0</v>
      </c>
      <c r="H710" s="6">
        <v>2</v>
      </c>
      <c r="I710" s="6">
        <v>2</v>
      </c>
      <c r="J710" s="12">
        <v>0.22</v>
      </c>
      <c r="K710" s="6">
        <v>0.2273</v>
      </c>
      <c r="L710" s="6">
        <v>0.87</v>
      </c>
      <c r="M710" s="6">
        <v>0.1343</v>
      </c>
      <c r="N710" s="6">
        <v>0</v>
      </c>
      <c r="O710" s="6">
        <v>64</v>
      </c>
      <c r="P710" s="6">
        <v>64</v>
      </c>
      <c r="Q710" s="15" t="str">
        <f t="shared" si="110"/>
        <v>Weekday</v>
      </c>
      <c r="R710" s="15" t="str">
        <f t="shared" si="111"/>
        <v>Night</v>
      </c>
      <c r="S710" s="15" t="str">
        <f t="shared" si="112"/>
        <v>Hot</v>
      </c>
      <c r="T710" s="15" t="str">
        <f t="shared" si="113"/>
        <v>Humid</v>
      </c>
      <c r="U710" s="15" t="str">
        <f t="shared" si="114"/>
        <v>Mist/Cloudy</v>
      </c>
      <c r="V710" s="15" t="str">
        <f t="shared" si="115"/>
        <v>Off Peak</v>
      </c>
      <c r="W710" s="15" t="str">
        <f t="shared" si="116"/>
        <v>Feb</v>
      </c>
      <c r="X710" s="15" t="str">
        <f t="shared" si="117"/>
        <v>2011-Feb</v>
      </c>
      <c r="Y710" s="15" t="str">
        <f t="shared" si="118"/>
        <v>High Demand</v>
      </c>
      <c r="Z710" t="str">
        <f t="shared" si="119"/>
        <v>Tuesday</v>
      </c>
    </row>
    <row r="711" spans="1:26" x14ac:dyDescent="0.35">
      <c r="A711" s="8">
        <v>710</v>
      </c>
      <c r="B711" s="9">
        <v>40575</v>
      </c>
      <c r="C711" s="8">
        <v>1</v>
      </c>
      <c r="D711" s="8">
        <v>0</v>
      </c>
      <c r="E711" s="8">
        <v>2</v>
      </c>
      <c r="F711" s="8">
        <v>22</v>
      </c>
      <c r="G711" s="8" t="b">
        <v>0</v>
      </c>
      <c r="H711" s="8">
        <v>2</v>
      </c>
      <c r="I711" s="8">
        <v>2</v>
      </c>
      <c r="J711" s="13">
        <v>0.22</v>
      </c>
      <c r="K711" s="8">
        <v>0.2576</v>
      </c>
      <c r="L711" s="8">
        <v>0.87</v>
      </c>
      <c r="M711" s="8">
        <v>8.9599999999999999E-2</v>
      </c>
      <c r="N711" s="8">
        <v>2</v>
      </c>
      <c r="O711" s="8">
        <v>34</v>
      </c>
      <c r="P711" s="8">
        <v>36</v>
      </c>
      <c r="Q711" s="15" t="str">
        <f t="shared" si="110"/>
        <v>Weekday</v>
      </c>
      <c r="R711" s="15" t="str">
        <f t="shared" si="111"/>
        <v>Night</v>
      </c>
      <c r="S711" s="15" t="str">
        <f t="shared" si="112"/>
        <v>Hot</v>
      </c>
      <c r="T711" s="15" t="str">
        <f t="shared" si="113"/>
        <v>Humid</v>
      </c>
      <c r="U711" s="15" t="str">
        <f t="shared" si="114"/>
        <v>Mist/Cloudy</v>
      </c>
      <c r="V711" s="15" t="str">
        <f t="shared" si="115"/>
        <v>Off Peak</v>
      </c>
      <c r="W711" s="15" t="str">
        <f t="shared" si="116"/>
        <v>Feb</v>
      </c>
      <c r="X711" s="15" t="str">
        <f t="shared" si="117"/>
        <v>2011-Feb</v>
      </c>
      <c r="Y711" s="15" t="str">
        <f t="shared" si="118"/>
        <v>Low Demand</v>
      </c>
      <c r="Z711" t="str">
        <f t="shared" si="119"/>
        <v>Tuesday</v>
      </c>
    </row>
    <row r="712" spans="1:26" x14ac:dyDescent="0.35">
      <c r="A712" s="6">
        <v>711</v>
      </c>
      <c r="B712" s="7">
        <v>40575</v>
      </c>
      <c r="C712" s="6">
        <v>1</v>
      </c>
      <c r="D712" s="6">
        <v>0</v>
      </c>
      <c r="E712" s="6">
        <v>2</v>
      </c>
      <c r="F712" s="6">
        <v>23</v>
      </c>
      <c r="G712" s="6" t="b">
        <v>0</v>
      </c>
      <c r="H712" s="6">
        <v>2</v>
      </c>
      <c r="I712" s="6">
        <v>3</v>
      </c>
      <c r="J712" s="12">
        <v>0.2</v>
      </c>
      <c r="K712" s="6">
        <v>0.19700000000000001</v>
      </c>
      <c r="L712" s="6">
        <v>0.93</v>
      </c>
      <c r="M712" s="6">
        <v>0.19400000000000001</v>
      </c>
      <c r="N712" s="6">
        <v>1</v>
      </c>
      <c r="O712" s="6">
        <v>15</v>
      </c>
      <c r="P712" s="6">
        <v>16</v>
      </c>
      <c r="Q712" s="15" t="str">
        <f t="shared" si="110"/>
        <v>Weekday</v>
      </c>
      <c r="R712" s="15" t="str">
        <f t="shared" si="111"/>
        <v>Night</v>
      </c>
      <c r="S712" s="15" t="str">
        <f t="shared" si="112"/>
        <v>Mild</v>
      </c>
      <c r="T712" s="15" t="str">
        <f t="shared" si="113"/>
        <v>Humid</v>
      </c>
      <c r="U712" s="15" t="str">
        <f t="shared" si="114"/>
        <v>Light Rain</v>
      </c>
      <c r="V712" s="15" t="str">
        <f t="shared" si="115"/>
        <v>Off Peak</v>
      </c>
      <c r="W712" s="15" t="str">
        <f t="shared" si="116"/>
        <v>Feb</v>
      </c>
      <c r="X712" s="15" t="str">
        <f t="shared" si="117"/>
        <v>2011-Feb</v>
      </c>
      <c r="Y712" s="15" t="str">
        <f t="shared" si="118"/>
        <v>Low Demand</v>
      </c>
      <c r="Z712" t="str">
        <f t="shared" si="119"/>
        <v>Tuesday</v>
      </c>
    </row>
    <row r="713" spans="1:26" x14ac:dyDescent="0.35">
      <c r="A713" s="8">
        <v>712</v>
      </c>
      <c r="B713" s="9">
        <v>40576</v>
      </c>
      <c r="C713" s="8">
        <v>1</v>
      </c>
      <c r="D713" s="8">
        <v>0</v>
      </c>
      <c r="E713" s="8">
        <v>2</v>
      </c>
      <c r="F713" s="8">
        <v>0</v>
      </c>
      <c r="G713" s="8" t="b">
        <v>0</v>
      </c>
      <c r="H713" s="8">
        <v>3</v>
      </c>
      <c r="I713" s="8">
        <v>3</v>
      </c>
      <c r="J713" s="13">
        <v>0.22</v>
      </c>
      <c r="K713" s="8">
        <v>0.2424</v>
      </c>
      <c r="L713" s="8">
        <v>0.93</v>
      </c>
      <c r="M713" s="8">
        <v>0.1045</v>
      </c>
      <c r="N713" s="8">
        <v>0</v>
      </c>
      <c r="O713" s="8">
        <v>2</v>
      </c>
      <c r="P713" s="8">
        <v>2</v>
      </c>
      <c r="Q713" s="15" t="str">
        <f t="shared" si="110"/>
        <v>Weekday</v>
      </c>
      <c r="R713" s="15" t="str">
        <f t="shared" si="111"/>
        <v>Late Night</v>
      </c>
      <c r="S713" s="15" t="str">
        <f t="shared" si="112"/>
        <v>Hot</v>
      </c>
      <c r="T713" s="15" t="str">
        <f t="shared" si="113"/>
        <v>Humid</v>
      </c>
      <c r="U713" s="15" t="str">
        <f t="shared" si="114"/>
        <v>Light Rain</v>
      </c>
      <c r="V713" s="15" t="str">
        <f t="shared" si="115"/>
        <v>Off Peak</v>
      </c>
      <c r="W713" s="15" t="str">
        <f t="shared" si="116"/>
        <v>Feb</v>
      </c>
      <c r="X713" s="15" t="str">
        <f t="shared" si="117"/>
        <v>2011-Feb</v>
      </c>
      <c r="Y713" s="15" t="str">
        <f t="shared" si="118"/>
        <v>Low Demand</v>
      </c>
      <c r="Z713" t="str">
        <f t="shared" si="119"/>
        <v>Wednesday</v>
      </c>
    </row>
    <row r="714" spans="1:26" x14ac:dyDescent="0.35">
      <c r="A714" s="6">
        <v>713</v>
      </c>
      <c r="B714" s="7">
        <v>40576</v>
      </c>
      <c r="C714" s="6">
        <v>1</v>
      </c>
      <c r="D714" s="6">
        <v>0</v>
      </c>
      <c r="E714" s="6">
        <v>2</v>
      </c>
      <c r="F714" s="6">
        <v>1</v>
      </c>
      <c r="G714" s="6" t="b">
        <v>0</v>
      </c>
      <c r="H714" s="6">
        <v>3</v>
      </c>
      <c r="I714" s="6">
        <v>3</v>
      </c>
      <c r="J714" s="12">
        <v>0.22</v>
      </c>
      <c r="K714" s="6">
        <v>0.2273</v>
      </c>
      <c r="L714" s="6">
        <v>0.93</v>
      </c>
      <c r="M714" s="6">
        <v>0.19400000000000001</v>
      </c>
      <c r="N714" s="6">
        <v>0</v>
      </c>
      <c r="O714" s="6">
        <v>3</v>
      </c>
      <c r="P714" s="6">
        <v>3</v>
      </c>
      <c r="Q714" s="15" t="str">
        <f t="shared" si="110"/>
        <v>Weekday</v>
      </c>
      <c r="R714" s="15" t="str">
        <f t="shared" si="111"/>
        <v>Late Night</v>
      </c>
      <c r="S714" s="15" t="str">
        <f t="shared" si="112"/>
        <v>Hot</v>
      </c>
      <c r="T714" s="15" t="str">
        <f t="shared" si="113"/>
        <v>Humid</v>
      </c>
      <c r="U714" s="15" t="str">
        <f t="shared" si="114"/>
        <v>Light Rain</v>
      </c>
      <c r="V714" s="15" t="str">
        <f t="shared" si="115"/>
        <v>Off Peak</v>
      </c>
      <c r="W714" s="15" t="str">
        <f t="shared" si="116"/>
        <v>Feb</v>
      </c>
      <c r="X714" s="15" t="str">
        <f t="shared" si="117"/>
        <v>2011-Feb</v>
      </c>
      <c r="Y714" s="15" t="str">
        <f t="shared" si="118"/>
        <v>Low Demand</v>
      </c>
      <c r="Z714" t="str">
        <f t="shared" si="119"/>
        <v>Wednesday</v>
      </c>
    </row>
    <row r="715" spans="1:26" x14ac:dyDescent="0.35">
      <c r="A715" s="8">
        <v>714</v>
      </c>
      <c r="B715" s="9">
        <v>40576</v>
      </c>
      <c r="C715" s="8">
        <v>1</v>
      </c>
      <c r="D715" s="8">
        <v>0</v>
      </c>
      <c r="E715" s="8">
        <v>2</v>
      </c>
      <c r="F715" s="8">
        <v>2</v>
      </c>
      <c r="G715" s="8" t="b">
        <v>0</v>
      </c>
      <c r="H715" s="8">
        <v>3</v>
      </c>
      <c r="I715" s="8">
        <v>3</v>
      </c>
      <c r="J715" s="13">
        <v>0.22</v>
      </c>
      <c r="K715" s="8">
        <v>0.2273</v>
      </c>
      <c r="L715" s="8">
        <v>0.93</v>
      </c>
      <c r="M715" s="8">
        <v>0.1343</v>
      </c>
      <c r="N715" s="8">
        <v>4</v>
      </c>
      <c r="O715" s="8">
        <v>0</v>
      </c>
      <c r="P715" s="8">
        <v>4</v>
      </c>
      <c r="Q715" s="15" t="str">
        <f t="shared" si="110"/>
        <v>Weekday</v>
      </c>
      <c r="R715" s="15" t="str">
        <f t="shared" si="111"/>
        <v>Late Night</v>
      </c>
      <c r="S715" s="15" t="str">
        <f t="shared" si="112"/>
        <v>Hot</v>
      </c>
      <c r="T715" s="15" t="str">
        <f t="shared" si="113"/>
        <v>Humid</v>
      </c>
      <c r="U715" s="15" t="str">
        <f t="shared" si="114"/>
        <v>Light Rain</v>
      </c>
      <c r="V715" s="15" t="str">
        <f t="shared" si="115"/>
        <v>Off Peak</v>
      </c>
      <c r="W715" s="15" t="str">
        <f t="shared" si="116"/>
        <v>Feb</v>
      </c>
      <c r="X715" s="15" t="str">
        <f t="shared" si="117"/>
        <v>2011-Feb</v>
      </c>
      <c r="Y715" s="15" t="str">
        <f t="shared" si="118"/>
        <v>Low Demand</v>
      </c>
      <c r="Z715" t="str">
        <f t="shared" si="119"/>
        <v>Wednesday</v>
      </c>
    </row>
    <row r="716" spans="1:26" x14ac:dyDescent="0.35">
      <c r="A716" s="6">
        <v>715</v>
      </c>
      <c r="B716" s="7">
        <v>40576</v>
      </c>
      <c r="C716" s="6">
        <v>1</v>
      </c>
      <c r="D716" s="6">
        <v>0</v>
      </c>
      <c r="E716" s="6">
        <v>2</v>
      </c>
      <c r="F716" s="6">
        <v>3</v>
      </c>
      <c r="G716" s="6" t="b">
        <v>0</v>
      </c>
      <c r="H716" s="6">
        <v>3</v>
      </c>
      <c r="I716" s="6">
        <v>3</v>
      </c>
      <c r="J716" s="12">
        <v>0.22</v>
      </c>
      <c r="K716" s="6">
        <v>0.2273</v>
      </c>
      <c r="L716" s="6">
        <v>0.93</v>
      </c>
      <c r="M716" s="6">
        <v>0.1343</v>
      </c>
      <c r="N716" s="6">
        <v>0</v>
      </c>
      <c r="O716" s="6">
        <v>1</v>
      </c>
      <c r="P716" s="6">
        <v>1</v>
      </c>
      <c r="Q716" s="15" t="str">
        <f t="shared" si="110"/>
        <v>Weekday</v>
      </c>
      <c r="R716" s="15" t="str">
        <f t="shared" si="111"/>
        <v>Late Night</v>
      </c>
      <c r="S716" s="15" t="str">
        <f t="shared" si="112"/>
        <v>Hot</v>
      </c>
      <c r="T716" s="15" t="str">
        <f t="shared" si="113"/>
        <v>Humid</v>
      </c>
      <c r="U716" s="15" t="str">
        <f t="shared" si="114"/>
        <v>Light Rain</v>
      </c>
      <c r="V716" s="15" t="str">
        <f t="shared" si="115"/>
        <v>Off Peak</v>
      </c>
      <c r="W716" s="15" t="str">
        <f t="shared" si="116"/>
        <v>Feb</v>
      </c>
      <c r="X716" s="15" t="str">
        <f t="shared" si="117"/>
        <v>2011-Feb</v>
      </c>
      <c r="Y716" s="15" t="str">
        <f t="shared" si="118"/>
        <v>Low Demand</v>
      </c>
      <c r="Z716" t="str">
        <f t="shared" si="119"/>
        <v>Wednesday</v>
      </c>
    </row>
    <row r="717" spans="1:26" x14ac:dyDescent="0.35">
      <c r="A717" s="8">
        <v>716</v>
      </c>
      <c r="B717" s="9">
        <v>40576</v>
      </c>
      <c r="C717" s="8">
        <v>1</v>
      </c>
      <c r="D717" s="8">
        <v>0</v>
      </c>
      <c r="E717" s="8">
        <v>2</v>
      </c>
      <c r="F717" s="8">
        <v>4</v>
      </c>
      <c r="G717" s="8" t="b">
        <v>0</v>
      </c>
      <c r="H717" s="8">
        <v>3</v>
      </c>
      <c r="I717" s="8">
        <v>3</v>
      </c>
      <c r="J717" s="13">
        <v>0.22</v>
      </c>
      <c r="K717" s="8">
        <v>0.21210000000000001</v>
      </c>
      <c r="L717" s="8">
        <v>0.93</v>
      </c>
      <c r="M717" s="8">
        <v>0.28360000000000002</v>
      </c>
      <c r="N717" s="8">
        <v>0</v>
      </c>
      <c r="O717" s="8">
        <v>1</v>
      </c>
      <c r="P717" s="8">
        <v>1</v>
      </c>
      <c r="Q717" s="15" t="str">
        <f t="shared" si="110"/>
        <v>Weekday</v>
      </c>
      <c r="R717" s="15" t="str">
        <f t="shared" si="111"/>
        <v>Late Night</v>
      </c>
      <c r="S717" s="15" t="str">
        <f t="shared" si="112"/>
        <v>Hot</v>
      </c>
      <c r="T717" s="15" t="str">
        <f t="shared" si="113"/>
        <v>Humid</v>
      </c>
      <c r="U717" s="15" t="str">
        <f t="shared" si="114"/>
        <v>Light Rain</v>
      </c>
      <c r="V717" s="15" t="str">
        <f t="shared" si="115"/>
        <v>Off Peak</v>
      </c>
      <c r="W717" s="15" t="str">
        <f t="shared" si="116"/>
        <v>Feb</v>
      </c>
      <c r="X717" s="15" t="str">
        <f t="shared" si="117"/>
        <v>2011-Feb</v>
      </c>
      <c r="Y717" s="15" t="str">
        <f t="shared" si="118"/>
        <v>Low Demand</v>
      </c>
      <c r="Z717" t="str">
        <f t="shared" si="119"/>
        <v>Wednesday</v>
      </c>
    </row>
    <row r="718" spans="1:26" x14ac:dyDescent="0.35">
      <c r="A718" s="6">
        <v>717</v>
      </c>
      <c r="B718" s="7">
        <v>40576</v>
      </c>
      <c r="C718" s="6">
        <v>1</v>
      </c>
      <c r="D718" s="6">
        <v>0</v>
      </c>
      <c r="E718" s="6">
        <v>2</v>
      </c>
      <c r="F718" s="6">
        <v>5</v>
      </c>
      <c r="G718" s="6" t="b">
        <v>0</v>
      </c>
      <c r="H718" s="6">
        <v>3</v>
      </c>
      <c r="I718" s="6">
        <v>3</v>
      </c>
      <c r="J718" s="12">
        <v>0.22</v>
      </c>
      <c r="K718" s="6">
        <v>0.2424</v>
      </c>
      <c r="L718" s="6">
        <v>0.93</v>
      </c>
      <c r="M718" s="6">
        <v>0.1045</v>
      </c>
      <c r="N718" s="6">
        <v>0</v>
      </c>
      <c r="O718" s="6">
        <v>3</v>
      </c>
      <c r="P718" s="6">
        <v>3</v>
      </c>
      <c r="Q718" s="15" t="str">
        <f t="shared" si="110"/>
        <v>Weekday</v>
      </c>
      <c r="R718" s="15" t="str">
        <f t="shared" si="111"/>
        <v>Late Night</v>
      </c>
      <c r="S718" s="15" t="str">
        <f t="shared" si="112"/>
        <v>Hot</v>
      </c>
      <c r="T718" s="15" t="str">
        <f t="shared" si="113"/>
        <v>Humid</v>
      </c>
      <c r="U718" s="15" t="str">
        <f t="shared" si="114"/>
        <v>Light Rain</v>
      </c>
      <c r="V718" s="15" t="str">
        <f t="shared" si="115"/>
        <v>Off Peak</v>
      </c>
      <c r="W718" s="15" t="str">
        <f t="shared" si="116"/>
        <v>Feb</v>
      </c>
      <c r="X718" s="15" t="str">
        <f t="shared" si="117"/>
        <v>2011-Feb</v>
      </c>
      <c r="Y718" s="15" t="str">
        <f t="shared" si="118"/>
        <v>Low Demand</v>
      </c>
      <c r="Z718" t="str">
        <f t="shared" si="119"/>
        <v>Wednesday</v>
      </c>
    </row>
    <row r="719" spans="1:26" x14ac:dyDescent="0.35">
      <c r="A719" s="8">
        <v>718</v>
      </c>
      <c r="B719" s="9">
        <v>40576</v>
      </c>
      <c r="C719" s="8">
        <v>1</v>
      </c>
      <c r="D719" s="8">
        <v>0</v>
      </c>
      <c r="E719" s="8">
        <v>2</v>
      </c>
      <c r="F719" s="8">
        <v>6</v>
      </c>
      <c r="G719" s="8" t="b">
        <v>0</v>
      </c>
      <c r="H719" s="8">
        <v>3</v>
      </c>
      <c r="I719" s="8">
        <v>3</v>
      </c>
      <c r="J719" s="13">
        <v>0.22</v>
      </c>
      <c r="K719" s="8">
        <v>0.2424</v>
      </c>
      <c r="L719" s="8">
        <v>0.93</v>
      </c>
      <c r="M719" s="8">
        <v>0.1045</v>
      </c>
      <c r="N719" s="8">
        <v>1</v>
      </c>
      <c r="O719" s="8">
        <v>17</v>
      </c>
      <c r="P719" s="8">
        <v>18</v>
      </c>
      <c r="Q719" s="15" t="str">
        <f t="shared" si="110"/>
        <v>Weekday</v>
      </c>
      <c r="R719" s="15" t="str">
        <f t="shared" si="111"/>
        <v>Morning</v>
      </c>
      <c r="S719" s="15" t="str">
        <f t="shared" si="112"/>
        <v>Hot</v>
      </c>
      <c r="T719" s="15" t="str">
        <f t="shared" si="113"/>
        <v>Humid</v>
      </c>
      <c r="U719" s="15" t="str">
        <f t="shared" si="114"/>
        <v>Light Rain</v>
      </c>
      <c r="V719" s="15" t="str">
        <f t="shared" si="115"/>
        <v>Off Peak</v>
      </c>
      <c r="W719" s="15" t="str">
        <f t="shared" si="116"/>
        <v>Feb</v>
      </c>
      <c r="X719" s="15" t="str">
        <f t="shared" si="117"/>
        <v>2011-Feb</v>
      </c>
      <c r="Y719" s="15" t="str">
        <f t="shared" si="118"/>
        <v>Low Demand</v>
      </c>
      <c r="Z719" t="str">
        <f t="shared" si="119"/>
        <v>Wednesday</v>
      </c>
    </row>
    <row r="720" spans="1:26" x14ac:dyDescent="0.35">
      <c r="A720" s="6">
        <v>719</v>
      </c>
      <c r="B720" s="7">
        <v>40576</v>
      </c>
      <c r="C720" s="6">
        <v>1</v>
      </c>
      <c r="D720" s="6">
        <v>0</v>
      </c>
      <c r="E720" s="6">
        <v>2</v>
      </c>
      <c r="F720" s="6">
        <v>7</v>
      </c>
      <c r="G720" s="6" t="b">
        <v>0</v>
      </c>
      <c r="H720" s="6">
        <v>3</v>
      </c>
      <c r="I720" s="6">
        <v>3</v>
      </c>
      <c r="J720" s="12">
        <v>0.22</v>
      </c>
      <c r="K720" s="6">
        <v>0.21210000000000001</v>
      </c>
      <c r="L720" s="6">
        <v>0.93</v>
      </c>
      <c r="M720" s="6">
        <v>0.22389999999999999</v>
      </c>
      <c r="N720" s="6">
        <v>1</v>
      </c>
      <c r="O720" s="6">
        <v>48</v>
      </c>
      <c r="P720" s="6">
        <v>49</v>
      </c>
      <c r="Q720" s="15" t="str">
        <f t="shared" si="110"/>
        <v>Weekday</v>
      </c>
      <c r="R720" s="15" t="str">
        <f t="shared" si="111"/>
        <v>Morning</v>
      </c>
      <c r="S720" s="15" t="str">
        <f t="shared" si="112"/>
        <v>Hot</v>
      </c>
      <c r="T720" s="15" t="str">
        <f t="shared" si="113"/>
        <v>Humid</v>
      </c>
      <c r="U720" s="15" t="str">
        <f t="shared" si="114"/>
        <v>Light Rain</v>
      </c>
      <c r="V720" s="15" t="str">
        <f t="shared" si="115"/>
        <v>AM Peak</v>
      </c>
      <c r="W720" s="15" t="str">
        <f t="shared" si="116"/>
        <v>Feb</v>
      </c>
      <c r="X720" s="15" t="str">
        <f t="shared" si="117"/>
        <v>2011-Feb</v>
      </c>
      <c r="Y720" s="15" t="str">
        <f t="shared" si="118"/>
        <v>Low Demand</v>
      </c>
      <c r="Z720" t="str">
        <f t="shared" si="119"/>
        <v>Wednesday</v>
      </c>
    </row>
    <row r="721" spans="1:26" x14ac:dyDescent="0.35">
      <c r="A721" s="8">
        <v>720</v>
      </c>
      <c r="B721" s="9">
        <v>40576</v>
      </c>
      <c r="C721" s="8">
        <v>1</v>
      </c>
      <c r="D721" s="8">
        <v>0</v>
      </c>
      <c r="E721" s="8">
        <v>2</v>
      </c>
      <c r="F721" s="8">
        <v>8</v>
      </c>
      <c r="G721" s="8" t="b">
        <v>0</v>
      </c>
      <c r="H721" s="8">
        <v>3</v>
      </c>
      <c r="I721" s="8">
        <v>3</v>
      </c>
      <c r="J721" s="13">
        <v>0.22</v>
      </c>
      <c r="K721" s="8">
        <v>0.21210000000000001</v>
      </c>
      <c r="L721" s="8">
        <v>0.93</v>
      </c>
      <c r="M721" s="8">
        <v>0.22389999999999999</v>
      </c>
      <c r="N721" s="8">
        <v>1</v>
      </c>
      <c r="O721" s="8">
        <v>154</v>
      </c>
      <c r="P721" s="8">
        <v>155</v>
      </c>
      <c r="Q721" s="15" t="str">
        <f t="shared" si="110"/>
        <v>Weekday</v>
      </c>
      <c r="R721" s="15" t="str">
        <f t="shared" si="111"/>
        <v>Morning</v>
      </c>
      <c r="S721" s="15" t="str">
        <f t="shared" si="112"/>
        <v>Hot</v>
      </c>
      <c r="T721" s="15" t="str">
        <f t="shared" si="113"/>
        <v>Humid</v>
      </c>
      <c r="U721" s="15" t="str">
        <f t="shared" si="114"/>
        <v>Light Rain</v>
      </c>
      <c r="V721" s="15" t="str">
        <f t="shared" si="115"/>
        <v>AM Peak</v>
      </c>
      <c r="W721" s="15" t="str">
        <f t="shared" si="116"/>
        <v>Feb</v>
      </c>
      <c r="X721" s="15" t="str">
        <f t="shared" si="117"/>
        <v>2011-Feb</v>
      </c>
      <c r="Y721" s="15" t="str">
        <f t="shared" si="118"/>
        <v>High Demand</v>
      </c>
      <c r="Z721" t="str">
        <f t="shared" si="119"/>
        <v>Wednesday</v>
      </c>
    </row>
    <row r="722" spans="1:26" x14ac:dyDescent="0.35">
      <c r="A722" s="6">
        <v>721</v>
      </c>
      <c r="B722" s="7">
        <v>40576</v>
      </c>
      <c r="C722" s="6">
        <v>1</v>
      </c>
      <c r="D722" s="6">
        <v>0</v>
      </c>
      <c r="E722" s="6">
        <v>2</v>
      </c>
      <c r="F722" s="6">
        <v>9</v>
      </c>
      <c r="G722" s="6" t="b">
        <v>0</v>
      </c>
      <c r="H722" s="6">
        <v>3</v>
      </c>
      <c r="I722" s="6">
        <v>2</v>
      </c>
      <c r="J722" s="12">
        <v>0.24</v>
      </c>
      <c r="K722" s="6">
        <v>0.2576</v>
      </c>
      <c r="L722" s="6">
        <v>0.93</v>
      </c>
      <c r="M722" s="6">
        <v>8.9599999999999999E-2</v>
      </c>
      <c r="N722" s="6">
        <v>4</v>
      </c>
      <c r="O722" s="6">
        <v>119</v>
      </c>
      <c r="P722" s="6">
        <v>123</v>
      </c>
      <c r="Q722" s="15" t="str">
        <f t="shared" si="110"/>
        <v>Weekday</v>
      </c>
      <c r="R722" s="15" t="str">
        <f t="shared" si="111"/>
        <v>Morning</v>
      </c>
      <c r="S722" s="15" t="str">
        <f t="shared" si="112"/>
        <v>Hot</v>
      </c>
      <c r="T722" s="15" t="str">
        <f t="shared" si="113"/>
        <v>Humid</v>
      </c>
      <c r="U722" s="15" t="str">
        <f t="shared" si="114"/>
        <v>Mist/Cloudy</v>
      </c>
      <c r="V722" s="15" t="str">
        <f t="shared" si="115"/>
        <v>AM Peak</v>
      </c>
      <c r="W722" s="15" t="str">
        <f t="shared" si="116"/>
        <v>Feb</v>
      </c>
      <c r="X722" s="15" t="str">
        <f t="shared" si="117"/>
        <v>2011-Feb</v>
      </c>
      <c r="Y722" s="15" t="str">
        <f t="shared" si="118"/>
        <v>High Demand</v>
      </c>
      <c r="Z722" t="str">
        <f t="shared" si="119"/>
        <v>Wednesday</v>
      </c>
    </row>
    <row r="723" spans="1:26" x14ac:dyDescent="0.35">
      <c r="A723" s="8">
        <v>722</v>
      </c>
      <c r="B723" s="9">
        <v>40576</v>
      </c>
      <c r="C723" s="8">
        <v>1</v>
      </c>
      <c r="D723" s="8">
        <v>0</v>
      </c>
      <c r="E723" s="8">
        <v>2</v>
      </c>
      <c r="F723" s="8">
        <v>10</v>
      </c>
      <c r="G723" s="8" t="b">
        <v>0</v>
      </c>
      <c r="H723" s="8">
        <v>3</v>
      </c>
      <c r="I723" s="8">
        <v>2</v>
      </c>
      <c r="J723" s="13">
        <v>0.22</v>
      </c>
      <c r="K723" s="8">
        <v>0.2727</v>
      </c>
      <c r="L723" s="8">
        <v>1</v>
      </c>
      <c r="M723" s="8">
        <v>0</v>
      </c>
      <c r="N723" s="8">
        <v>2</v>
      </c>
      <c r="O723" s="8">
        <v>59</v>
      </c>
      <c r="P723" s="8">
        <v>61</v>
      </c>
      <c r="Q723" s="15" t="str">
        <f t="shared" si="110"/>
        <v>Weekday</v>
      </c>
      <c r="R723" s="15" t="str">
        <f t="shared" si="111"/>
        <v>Morning</v>
      </c>
      <c r="S723" s="15" t="str">
        <f t="shared" si="112"/>
        <v>Hot</v>
      </c>
      <c r="T723" s="15" t="str">
        <f t="shared" si="113"/>
        <v>Humid</v>
      </c>
      <c r="U723" s="15" t="str">
        <f t="shared" si="114"/>
        <v>Mist/Cloudy</v>
      </c>
      <c r="V723" s="15" t="str">
        <f t="shared" si="115"/>
        <v>Off Peak</v>
      </c>
      <c r="W723" s="15" t="str">
        <f t="shared" si="116"/>
        <v>Feb</v>
      </c>
      <c r="X723" s="15" t="str">
        <f t="shared" si="117"/>
        <v>2011-Feb</v>
      </c>
      <c r="Y723" s="15" t="str">
        <f t="shared" si="118"/>
        <v>High Demand</v>
      </c>
      <c r="Z723" t="str">
        <f t="shared" si="119"/>
        <v>Wednesday</v>
      </c>
    </row>
    <row r="724" spans="1:26" x14ac:dyDescent="0.35">
      <c r="A724" s="6">
        <v>723</v>
      </c>
      <c r="B724" s="7">
        <v>40576</v>
      </c>
      <c r="C724" s="6">
        <v>1</v>
      </c>
      <c r="D724" s="6">
        <v>0</v>
      </c>
      <c r="E724" s="6">
        <v>2</v>
      </c>
      <c r="F724" s="6">
        <v>11</v>
      </c>
      <c r="G724" s="6" t="b">
        <v>0</v>
      </c>
      <c r="H724" s="6">
        <v>3</v>
      </c>
      <c r="I724" s="6">
        <v>2</v>
      </c>
      <c r="J724" s="12">
        <v>0.24</v>
      </c>
      <c r="K724" s="6">
        <v>0.2273</v>
      </c>
      <c r="L724" s="6">
        <v>0.93</v>
      </c>
      <c r="M724" s="6">
        <v>0.19400000000000001</v>
      </c>
      <c r="N724" s="6">
        <v>5</v>
      </c>
      <c r="O724" s="6">
        <v>47</v>
      </c>
      <c r="P724" s="6">
        <v>52</v>
      </c>
      <c r="Q724" s="15" t="str">
        <f t="shared" si="110"/>
        <v>Weekday</v>
      </c>
      <c r="R724" s="15" t="str">
        <f t="shared" si="111"/>
        <v>Morning</v>
      </c>
      <c r="S724" s="15" t="str">
        <f t="shared" si="112"/>
        <v>Hot</v>
      </c>
      <c r="T724" s="15" t="str">
        <f t="shared" si="113"/>
        <v>Humid</v>
      </c>
      <c r="U724" s="15" t="str">
        <f t="shared" si="114"/>
        <v>Mist/Cloudy</v>
      </c>
      <c r="V724" s="15" t="str">
        <f t="shared" si="115"/>
        <v>Off Peak</v>
      </c>
      <c r="W724" s="15" t="str">
        <f t="shared" si="116"/>
        <v>Feb</v>
      </c>
      <c r="X724" s="15" t="str">
        <f t="shared" si="117"/>
        <v>2011-Feb</v>
      </c>
      <c r="Y724" s="15" t="str">
        <f t="shared" si="118"/>
        <v>Low Demand</v>
      </c>
      <c r="Z724" t="str">
        <f t="shared" si="119"/>
        <v>Wednesday</v>
      </c>
    </row>
    <row r="725" spans="1:26" x14ac:dyDescent="0.35">
      <c r="A725" s="8">
        <v>724</v>
      </c>
      <c r="B725" s="9">
        <v>40576</v>
      </c>
      <c r="C725" s="8">
        <v>1</v>
      </c>
      <c r="D725" s="8">
        <v>0</v>
      </c>
      <c r="E725" s="8">
        <v>2</v>
      </c>
      <c r="F725" s="8">
        <v>12</v>
      </c>
      <c r="G725" s="8" t="b">
        <v>0</v>
      </c>
      <c r="H725" s="8">
        <v>3</v>
      </c>
      <c r="I725" s="8">
        <v>2</v>
      </c>
      <c r="J725" s="13">
        <v>0.24</v>
      </c>
      <c r="K725" s="8">
        <v>0.2273</v>
      </c>
      <c r="L725" s="8">
        <v>0.93</v>
      </c>
      <c r="M725" s="8">
        <v>0.22389999999999999</v>
      </c>
      <c r="N725" s="8">
        <v>3</v>
      </c>
      <c r="O725" s="8">
        <v>61</v>
      </c>
      <c r="P725" s="8">
        <v>64</v>
      </c>
      <c r="Q725" s="15" t="str">
        <f t="shared" si="110"/>
        <v>Weekday</v>
      </c>
      <c r="R725" s="15" t="str">
        <f t="shared" si="111"/>
        <v>Afternoon</v>
      </c>
      <c r="S725" s="15" t="str">
        <f t="shared" si="112"/>
        <v>Hot</v>
      </c>
      <c r="T725" s="15" t="str">
        <f t="shared" si="113"/>
        <v>Humid</v>
      </c>
      <c r="U725" s="15" t="str">
        <f t="shared" si="114"/>
        <v>Mist/Cloudy</v>
      </c>
      <c r="V725" s="15" t="str">
        <f t="shared" si="115"/>
        <v>Off Peak</v>
      </c>
      <c r="W725" s="15" t="str">
        <f t="shared" si="116"/>
        <v>Feb</v>
      </c>
      <c r="X725" s="15" t="str">
        <f t="shared" si="117"/>
        <v>2011-Feb</v>
      </c>
      <c r="Y725" s="15" t="str">
        <f t="shared" si="118"/>
        <v>High Demand</v>
      </c>
      <c r="Z725" t="str">
        <f t="shared" si="119"/>
        <v>Wednesday</v>
      </c>
    </row>
    <row r="726" spans="1:26" x14ac:dyDescent="0.35">
      <c r="A726" s="6">
        <v>725</v>
      </c>
      <c r="B726" s="7">
        <v>40576</v>
      </c>
      <c r="C726" s="6">
        <v>1</v>
      </c>
      <c r="D726" s="6">
        <v>0</v>
      </c>
      <c r="E726" s="6">
        <v>2</v>
      </c>
      <c r="F726" s="6">
        <v>13</v>
      </c>
      <c r="G726" s="6" t="b">
        <v>0</v>
      </c>
      <c r="H726" s="6">
        <v>3</v>
      </c>
      <c r="I726" s="6">
        <v>1</v>
      </c>
      <c r="J726" s="12">
        <v>0.34</v>
      </c>
      <c r="K726" s="6">
        <v>0.33329999999999999</v>
      </c>
      <c r="L726" s="6">
        <v>0.93</v>
      </c>
      <c r="M726" s="6">
        <v>0.16420000000000001</v>
      </c>
      <c r="N726" s="6">
        <v>1</v>
      </c>
      <c r="O726" s="6">
        <v>74</v>
      </c>
      <c r="P726" s="6">
        <v>75</v>
      </c>
      <c r="Q726" s="15" t="str">
        <f t="shared" si="110"/>
        <v>Weekday</v>
      </c>
      <c r="R726" s="15" t="str">
        <f t="shared" si="111"/>
        <v>Afternoon</v>
      </c>
      <c r="S726" s="15" t="str">
        <f t="shared" si="112"/>
        <v>Hot</v>
      </c>
      <c r="T726" s="15" t="str">
        <f t="shared" si="113"/>
        <v>Humid</v>
      </c>
      <c r="U726" s="15" t="str">
        <f t="shared" si="114"/>
        <v>Clear</v>
      </c>
      <c r="V726" s="15" t="str">
        <f t="shared" si="115"/>
        <v>Off Peak</v>
      </c>
      <c r="W726" s="15" t="str">
        <f t="shared" si="116"/>
        <v>Feb</v>
      </c>
      <c r="X726" s="15" t="str">
        <f t="shared" si="117"/>
        <v>2011-Feb</v>
      </c>
      <c r="Y726" s="15" t="str">
        <f t="shared" si="118"/>
        <v>High Demand</v>
      </c>
      <c r="Z726" t="str">
        <f t="shared" si="119"/>
        <v>Wednesday</v>
      </c>
    </row>
    <row r="727" spans="1:26" x14ac:dyDescent="0.35">
      <c r="A727" s="8">
        <v>726</v>
      </c>
      <c r="B727" s="9">
        <v>40576</v>
      </c>
      <c r="C727" s="8">
        <v>1</v>
      </c>
      <c r="D727" s="8">
        <v>0</v>
      </c>
      <c r="E727" s="8">
        <v>2</v>
      </c>
      <c r="F727" s="8">
        <v>14</v>
      </c>
      <c r="G727" s="8" t="b">
        <v>0</v>
      </c>
      <c r="H727" s="8">
        <v>3</v>
      </c>
      <c r="I727" s="8">
        <v>1</v>
      </c>
      <c r="J727" s="13">
        <v>0.38</v>
      </c>
      <c r="K727" s="8">
        <v>0.39389999999999997</v>
      </c>
      <c r="L727" s="8">
        <v>0.82</v>
      </c>
      <c r="M727" s="8">
        <v>0.3881</v>
      </c>
      <c r="N727" s="8">
        <v>2</v>
      </c>
      <c r="O727" s="8">
        <v>61</v>
      </c>
      <c r="P727" s="8">
        <v>63</v>
      </c>
      <c r="Q727" s="15" t="str">
        <f t="shared" si="110"/>
        <v>Weekday</v>
      </c>
      <c r="R727" s="15" t="str">
        <f t="shared" si="111"/>
        <v>Afternoon</v>
      </c>
      <c r="S727" s="15" t="str">
        <f t="shared" si="112"/>
        <v>Hot</v>
      </c>
      <c r="T727" s="15" t="str">
        <f t="shared" si="113"/>
        <v>Comfortable</v>
      </c>
      <c r="U727" s="15" t="str">
        <f t="shared" si="114"/>
        <v>Clear</v>
      </c>
      <c r="V727" s="15" t="str">
        <f t="shared" si="115"/>
        <v>Off Peak</v>
      </c>
      <c r="W727" s="15" t="str">
        <f t="shared" si="116"/>
        <v>Feb</v>
      </c>
      <c r="X727" s="15" t="str">
        <f t="shared" si="117"/>
        <v>2011-Feb</v>
      </c>
      <c r="Y727" s="15" t="str">
        <f t="shared" si="118"/>
        <v>High Demand</v>
      </c>
      <c r="Z727" t="str">
        <f t="shared" si="119"/>
        <v>Wednesday</v>
      </c>
    </row>
    <row r="728" spans="1:26" x14ac:dyDescent="0.35">
      <c r="A728" s="6">
        <v>727</v>
      </c>
      <c r="B728" s="7">
        <v>40576</v>
      </c>
      <c r="C728" s="6">
        <v>1</v>
      </c>
      <c r="D728" s="6">
        <v>0</v>
      </c>
      <c r="E728" s="6">
        <v>2</v>
      </c>
      <c r="F728" s="6">
        <v>15</v>
      </c>
      <c r="G728" s="6" t="b">
        <v>0</v>
      </c>
      <c r="H728" s="6">
        <v>3</v>
      </c>
      <c r="I728" s="6">
        <v>1</v>
      </c>
      <c r="J728" s="12">
        <v>0.38</v>
      </c>
      <c r="K728" s="6">
        <v>0.39389999999999997</v>
      </c>
      <c r="L728" s="6">
        <v>0.76</v>
      </c>
      <c r="M728" s="6">
        <v>0.32840000000000003</v>
      </c>
      <c r="N728" s="6">
        <v>10</v>
      </c>
      <c r="O728" s="6">
        <v>66</v>
      </c>
      <c r="P728" s="6">
        <v>76</v>
      </c>
      <c r="Q728" s="15" t="str">
        <f t="shared" si="110"/>
        <v>Weekday</v>
      </c>
      <c r="R728" s="15" t="str">
        <f t="shared" si="111"/>
        <v>Afternoon</v>
      </c>
      <c r="S728" s="15" t="str">
        <f t="shared" si="112"/>
        <v>Hot</v>
      </c>
      <c r="T728" s="15" t="str">
        <f t="shared" si="113"/>
        <v>Comfortable</v>
      </c>
      <c r="U728" s="15" t="str">
        <f t="shared" si="114"/>
        <v>Clear</v>
      </c>
      <c r="V728" s="15" t="str">
        <f t="shared" si="115"/>
        <v>Off Peak</v>
      </c>
      <c r="W728" s="15" t="str">
        <f t="shared" si="116"/>
        <v>Feb</v>
      </c>
      <c r="X728" s="15" t="str">
        <f t="shared" si="117"/>
        <v>2011-Feb</v>
      </c>
      <c r="Y728" s="15" t="str">
        <f t="shared" si="118"/>
        <v>High Demand</v>
      </c>
      <c r="Z728" t="str">
        <f t="shared" si="119"/>
        <v>Wednesday</v>
      </c>
    </row>
    <row r="729" spans="1:26" x14ac:dyDescent="0.35">
      <c r="A729" s="8">
        <v>728</v>
      </c>
      <c r="B729" s="9">
        <v>40576</v>
      </c>
      <c r="C729" s="8">
        <v>1</v>
      </c>
      <c r="D729" s="8">
        <v>0</v>
      </c>
      <c r="E729" s="8">
        <v>2</v>
      </c>
      <c r="F729" s="8">
        <v>16</v>
      </c>
      <c r="G729" s="8" t="b">
        <v>0</v>
      </c>
      <c r="H729" s="8">
        <v>3</v>
      </c>
      <c r="I729" s="8">
        <v>1</v>
      </c>
      <c r="J729" s="13">
        <v>0.36</v>
      </c>
      <c r="K729" s="8">
        <v>0.33329999999999999</v>
      </c>
      <c r="L729" s="8">
        <v>0.71</v>
      </c>
      <c r="M729" s="8">
        <v>0.29849999999999999</v>
      </c>
      <c r="N729" s="8">
        <v>8</v>
      </c>
      <c r="O729" s="8">
        <v>95</v>
      </c>
      <c r="P729" s="8">
        <v>103</v>
      </c>
      <c r="Q729" s="15" t="str">
        <f t="shared" si="110"/>
        <v>Weekday</v>
      </c>
      <c r="R729" s="15" t="str">
        <f t="shared" si="111"/>
        <v>Afternoon</v>
      </c>
      <c r="S729" s="15" t="str">
        <f t="shared" si="112"/>
        <v>Hot</v>
      </c>
      <c r="T729" s="15" t="str">
        <f t="shared" si="113"/>
        <v>Comfortable</v>
      </c>
      <c r="U729" s="15" t="str">
        <f t="shared" si="114"/>
        <v>Clear</v>
      </c>
      <c r="V729" s="15" t="str">
        <f t="shared" si="115"/>
        <v>Off Peak</v>
      </c>
      <c r="W729" s="15" t="str">
        <f t="shared" si="116"/>
        <v>Feb</v>
      </c>
      <c r="X729" s="15" t="str">
        <f t="shared" si="117"/>
        <v>2011-Feb</v>
      </c>
      <c r="Y729" s="15" t="str">
        <f t="shared" si="118"/>
        <v>High Demand</v>
      </c>
      <c r="Z729" t="str">
        <f t="shared" si="119"/>
        <v>Wednesday</v>
      </c>
    </row>
    <row r="730" spans="1:26" x14ac:dyDescent="0.35">
      <c r="A730" s="6">
        <v>729</v>
      </c>
      <c r="B730" s="7">
        <v>40576</v>
      </c>
      <c r="C730" s="6">
        <v>1</v>
      </c>
      <c r="D730" s="6">
        <v>0</v>
      </c>
      <c r="E730" s="6">
        <v>2</v>
      </c>
      <c r="F730" s="6">
        <v>17</v>
      </c>
      <c r="G730" s="6" t="b">
        <v>0</v>
      </c>
      <c r="H730" s="6">
        <v>3</v>
      </c>
      <c r="I730" s="6">
        <v>1</v>
      </c>
      <c r="J730" s="12">
        <v>0.36</v>
      </c>
      <c r="K730" s="6">
        <v>0.31819999999999998</v>
      </c>
      <c r="L730" s="6">
        <v>0.53</v>
      </c>
      <c r="M730" s="6">
        <v>0.52239999999999998</v>
      </c>
      <c r="N730" s="6">
        <v>7</v>
      </c>
      <c r="O730" s="6">
        <v>183</v>
      </c>
      <c r="P730" s="6">
        <v>190</v>
      </c>
      <c r="Q730" s="15" t="str">
        <f t="shared" si="110"/>
        <v>Weekday</v>
      </c>
      <c r="R730" s="15" t="str">
        <f t="shared" si="111"/>
        <v>Night</v>
      </c>
      <c r="S730" s="15" t="str">
        <f t="shared" si="112"/>
        <v>Hot</v>
      </c>
      <c r="T730" s="15" t="str">
        <f t="shared" si="113"/>
        <v>Comfortable</v>
      </c>
      <c r="U730" s="15" t="str">
        <f t="shared" si="114"/>
        <v>Clear</v>
      </c>
      <c r="V730" s="15" t="str">
        <f t="shared" si="115"/>
        <v>PM Peak</v>
      </c>
      <c r="W730" s="15" t="str">
        <f t="shared" si="116"/>
        <v>Feb</v>
      </c>
      <c r="X730" s="15" t="str">
        <f t="shared" si="117"/>
        <v>2011-Feb</v>
      </c>
      <c r="Y730" s="15" t="str">
        <f t="shared" si="118"/>
        <v>High Demand</v>
      </c>
      <c r="Z730" t="str">
        <f t="shared" si="119"/>
        <v>Wednesday</v>
      </c>
    </row>
    <row r="731" spans="1:26" x14ac:dyDescent="0.35">
      <c r="A731" s="8">
        <v>730</v>
      </c>
      <c r="B731" s="9">
        <v>40576</v>
      </c>
      <c r="C731" s="8">
        <v>1</v>
      </c>
      <c r="D731" s="8">
        <v>0</v>
      </c>
      <c r="E731" s="8">
        <v>2</v>
      </c>
      <c r="F731" s="8">
        <v>18</v>
      </c>
      <c r="G731" s="8" t="b">
        <v>0</v>
      </c>
      <c r="H731" s="8">
        <v>3</v>
      </c>
      <c r="I731" s="8">
        <v>1</v>
      </c>
      <c r="J731" s="13">
        <v>0.34</v>
      </c>
      <c r="K731" s="8">
        <v>0.28789999999999999</v>
      </c>
      <c r="L731" s="8">
        <v>0.42</v>
      </c>
      <c r="M731" s="8">
        <v>0.55220000000000002</v>
      </c>
      <c r="N731" s="8">
        <v>7</v>
      </c>
      <c r="O731" s="8">
        <v>175</v>
      </c>
      <c r="P731" s="8">
        <v>182</v>
      </c>
      <c r="Q731" s="15" t="str">
        <f t="shared" si="110"/>
        <v>Weekday</v>
      </c>
      <c r="R731" s="15" t="str">
        <f t="shared" si="111"/>
        <v>Night</v>
      </c>
      <c r="S731" s="15" t="str">
        <f t="shared" si="112"/>
        <v>Hot</v>
      </c>
      <c r="T731" s="15" t="str">
        <f t="shared" si="113"/>
        <v>Comfortable</v>
      </c>
      <c r="U731" s="15" t="str">
        <f t="shared" si="114"/>
        <v>Clear</v>
      </c>
      <c r="V731" s="15" t="str">
        <f t="shared" si="115"/>
        <v>PM Peak</v>
      </c>
      <c r="W731" s="15" t="str">
        <f t="shared" si="116"/>
        <v>Feb</v>
      </c>
      <c r="X731" s="15" t="str">
        <f t="shared" si="117"/>
        <v>2011-Feb</v>
      </c>
      <c r="Y731" s="15" t="str">
        <f t="shared" si="118"/>
        <v>High Demand</v>
      </c>
      <c r="Z731" t="str">
        <f t="shared" si="119"/>
        <v>Wednesday</v>
      </c>
    </row>
    <row r="732" spans="1:26" x14ac:dyDescent="0.35">
      <c r="A732" s="6">
        <v>731</v>
      </c>
      <c r="B732" s="7">
        <v>40576</v>
      </c>
      <c r="C732" s="6">
        <v>1</v>
      </c>
      <c r="D732" s="6">
        <v>0</v>
      </c>
      <c r="E732" s="6">
        <v>2</v>
      </c>
      <c r="F732" s="6">
        <v>19</v>
      </c>
      <c r="G732" s="6" t="b">
        <v>0</v>
      </c>
      <c r="H732" s="6">
        <v>3</v>
      </c>
      <c r="I732" s="6">
        <v>1</v>
      </c>
      <c r="J732" s="12">
        <v>0.28000000000000003</v>
      </c>
      <c r="K732" s="6">
        <v>0.2424</v>
      </c>
      <c r="L732" s="6">
        <v>0.45</v>
      </c>
      <c r="M732" s="6">
        <v>0.49249999999999999</v>
      </c>
      <c r="N732" s="6">
        <v>3</v>
      </c>
      <c r="O732" s="6">
        <v>88</v>
      </c>
      <c r="P732" s="6">
        <v>91</v>
      </c>
      <c r="Q732" s="15" t="str">
        <f t="shared" si="110"/>
        <v>Weekday</v>
      </c>
      <c r="R732" s="15" t="str">
        <f t="shared" si="111"/>
        <v>Night</v>
      </c>
      <c r="S732" s="15" t="str">
        <f t="shared" si="112"/>
        <v>Hot</v>
      </c>
      <c r="T732" s="15" t="str">
        <f t="shared" si="113"/>
        <v>Comfortable</v>
      </c>
      <c r="U732" s="15" t="str">
        <f t="shared" si="114"/>
        <v>Clear</v>
      </c>
      <c r="V732" s="15" t="str">
        <f t="shared" si="115"/>
        <v>PM Peak</v>
      </c>
      <c r="W732" s="15" t="str">
        <f t="shared" si="116"/>
        <v>Feb</v>
      </c>
      <c r="X732" s="15" t="str">
        <f t="shared" si="117"/>
        <v>2011-Feb</v>
      </c>
      <c r="Y732" s="15" t="str">
        <f t="shared" si="118"/>
        <v>High Demand</v>
      </c>
      <c r="Z732" t="str">
        <f t="shared" si="119"/>
        <v>Wednesday</v>
      </c>
    </row>
    <row r="733" spans="1:26" x14ac:dyDescent="0.35">
      <c r="A733" s="8">
        <v>732</v>
      </c>
      <c r="B733" s="9">
        <v>40576</v>
      </c>
      <c r="C733" s="8">
        <v>1</v>
      </c>
      <c r="D733" s="8">
        <v>0</v>
      </c>
      <c r="E733" s="8">
        <v>2</v>
      </c>
      <c r="F733" s="8">
        <v>20</v>
      </c>
      <c r="G733" s="8" t="b">
        <v>0</v>
      </c>
      <c r="H733" s="8">
        <v>3</v>
      </c>
      <c r="I733" s="8">
        <v>1</v>
      </c>
      <c r="J733" s="13">
        <v>0.24</v>
      </c>
      <c r="K733" s="8">
        <v>0.19700000000000001</v>
      </c>
      <c r="L733" s="8">
        <v>0.48</v>
      </c>
      <c r="M733" s="8">
        <v>0.55220000000000002</v>
      </c>
      <c r="N733" s="8">
        <v>4</v>
      </c>
      <c r="O733" s="8">
        <v>71</v>
      </c>
      <c r="P733" s="8">
        <v>75</v>
      </c>
      <c r="Q733" s="15" t="str">
        <f t="shared" si="110"/>
        <v>Weekday</v>
      </c>
      <c r="R733" s="15" t="str">
        <f t="shared" si="111"/>
        <v>Night</v>
      </c>
      <c r="S733" s="15" t="str">
        <f t="shared" si="112"/>
        <v>Hot</v>
      </c>
      <c r="T733" s="15" t="str">
        <f t="shared" si="113"/>
        <v>Comfortable</v>
      </c>
      <c r="U733" s="15" t="str">
        <f t="shared" si="114"/>
        <v>Clear</v>
      </c>
      <c r="V733" s="15" t="str">
        <f t="shared" si="115"/>
        <v>Off Peak</v>
      </c>
      <c r="W733" s="15" t="str">
        <f t="shared" si="116"/>
        <v>Feb</v>
      </c>
      <c r="X733" s="15" t="str">
        <f t="shared" si="117"/>
        <v>2011-Feb</v>
      </c>
      <c r="Y733" s="15" t="str">
        <f t="shared" si="118"/>
        <v>High Demand</v>
      </c>
      <c r="Z733" t="str">
        <f t="shared" si="119"/>
        <v>Wednesday</v>
      </c>
    </row>
    <row r="734" spans="1:26" x14ac:dyDescent="0.35">
      <c r="A734" s="6">
        <v>733</v>
      </c>
      <c r="B734" s="7">
        <v>40576</v>
      </c>
      <c r="C734" s="6">
        <v>1</v>
      </c>
      <c r="D734" s="6">
        <v>0</v>
      </c>
      <c r="E734" s="6">
        <v>2</v>
      </c>
      <c r="F734" s="6">
        <v>21</v>
      </c>
      <c r="G734" s="6" t="b">
        <v>0</v>
      </c>
      <c r="H734" s="6">
        <v>3</v>
      </c>
      <c r="I734" s="6">
        <v>1</v>
      </c>
      <c r="J734" s="12">
        <v>0.22</v>
      </c>
      <c r="K734" s="6">
        <v>0.19700000000000001</v>
      </c>
      <c r="L734" s="6">
        <v>0.47</v>
      </c>
      <c r="M734" s="6">
        <v>0.32840000000000003</v>
      </c>
      <c r="N734" s="6">
        <v>1</v>
      </c>
      <c r="O734" s="6">
        <v>62</v>
      </c>
      <c r="P734" s="6">
        <v>63</v>
      </c>
      <c r="Q734" s="15" t="str">
        <f t="shared" si="110"/>
        <v>Weekday</v>
      </c>
      <c r="R734" s="15" t="str">
        <f t="shared" si="111"/>
        <v>Night</v>
      </c>
      <c r="S734" s="15" t="str">
        <f t="shared" si="112"/>
        <v>Hot</v>
      </c>
      <c r="T734" s="15" t="str">
        <f t="shared" si="113"/>
        <v>Comfortable</v>
      </c>
      <c r="U734" s="15" t="str">
        <f t="shared" si="114"/>
        <v>Clear</v>
      </c>
      <c r="V734" s="15" t="str">
        <f t="shared" si="115"/>
        <v>Off Peak</v>
      </c>
      <c r="W734" s="15" t="str">
        <f t="shared" si="116"/>
        <v>Feb</v>
      </c>
      <c r="X734" s="15" t="str">
        <f t="shared" si="117"/>
        <v>2011-Feb</v>
      </c>
      <c r="Y734" s="15" t="str">
        <f t="shared" si="118"/>
        <v>High Demand</v>
      </c>
      <c r="Z734" t="str">
        <f t="shared" si="119"/>
        <v>Wednesday</v>
      </c>
    </row>
    <row r="735" spans="1:26" x14ac:dyDescent="0.35">
      <c r="A735" s="8">
        <v>734</v>
      </c>
      <c r="B735" s="9">
        <v>40576</v>
      </c>
      <c r="C735" s="8">
        <v>1</v>
      </c>
      <c r="D735" s="8">
        <v>0</v>
      </c>
      <c r="E735" s="8">
        <v>2</v>
      </c>
      <c r="F735" s="8">
        <v>22</v>
      </c>
      <c r="G735" s="8" t="b">
        <v>0</v>
      </c>
      <c r="H735" s="8">
        <v>3</v>
      </c>
      <c r="I735" s="8">
        <v>1</v>
      </c>
      <c r="J735" s="13">
        <v>0.22</v>
      </c>
      <c r="K735" s="8">
        <v>0.21210000000000001</v>
      </c>
      <c r="L735" s="8">
        <v>0.44</v>
      </c>
      <c r="M735" s="8">
        <v>0.25369999999999998</v>
      </c>
      <c r="N735" s="8">
        <v>5</v>
      </c>
      <c r="O735" s="8">
        <v>35</v>
      </c>
      <c r="P735" s="8">
        <v>40</v>
      </c>
      <c r="Q735" s="15" t="str">
        <f t="shared" si="110"/>
        <v>Weekday</v>
      </c>
      <c r="R735" s="15" t="str">
        <f t="shared" si="111"/>
        <v>Night</v>
      </c>
      <c r="S735" s="15" t="str">
        <f t="shared" si="112"/>
        <v>Hot</v>
      </c>
      <c r="T735" s="15" t="str">
        <f t="shared" si="113"/>
        <v>Comfortable</v>
      </c>
      <c r="U735" s="15" t="str">
        <f t="shared" si="114"/>
        <v>Clear</v>
      </c>
      <c r="V735" s="15" t="str">
        <f t="shared" si="115"/>
        <v>Off Peak</v>
      </c>
      <c r="W735" s="15" t="str">
        <f t="shared" si="116"/>
        <v>Feb</v>
      </c>
      <c r="X735" s="15" t="str">
        <f t="shared" si="117"/>
        <v>2011-Feb</v>
      </c>
      <c r="Y735" s="15" t="str">
        <f t="shared" si="118"/>
        <v>Low Demand</v>
      </c>
      <c r="Z735" t="str">
        <f t="shared" si="119"/>
        <v>Wednesday</v>
      </c>
    </row>
    <row r="736" spans="1:26" x14ac:dyDescent="0.35">
      <c r="A736" s="6">
        <v>735</v>
      </c>
      <c r="B736" s="7">
        <v>40576</v>
      </c>
      <c r="C736" s="6">
        <v>1</v>
      </c>
      <c r="D736" s="6">
        <v>0</v>
      </c>
      <c r="E736" s="6">
        <v>2</v>
      </c>
      <c r="F736" s="6">
        <v>23</v>
      </c>
      <c r="G736" s="6" t="b">
        <v>0</v>
      </c>
      <c r="H736" s="6">
        <v>3</v>
      </c>
      <c r="I736" s="6">
        <v>1</v>
      </c>
      <c r="J736" s="12">
        <v>0.2</v>
      </c>
      <c r="K736" s="6">
        <v>0.16669999999999999</v>
      </c>
      <c r="L736" s="6">
        <v>0.44</v>
      </c>
      <c r="M736" s="6">
        <v>0.44779999999999998</v>
      </c>
      <c r="N736" s="6">
        <v>3</v>
      </c>
      <c r="O736" s="6">
        <v>29</v>
      </c>
      <c r="P736" s="6">
        <v>32</v>
      </c>
      <c r="Q736" s="15" t="str">
        <f t="shared" si="110"/>
        <v>Weekday</v>
      </c>
      <c r="R736" s="15" t="str">
        <f t="shared" si="111"/>
        <v>Night</v>
      </c>
      <c r="S736" s="15" t="str">
        <f t="shared" si="112"/>
        <v>Mild</v>
      </c>
      <c r="T736" s="15" t="str">
        <f t="shared" si="113"/>
        <v>Comfortable</v>
      </c>
      <c r="U736" s="15" t="str">
        <f t="shared" si="114"/>
        <v>Clear</v>
      </c>
      <c r="V736" s="15" t="str">
        <f t="shared" si="115"/>
        <v>Off Peak</v>
      </c>
      <c r="W736" s="15" t="str">
        <f t="shared" si="116"/>
        <v>Feb</v>
      </c>
      <c r="X736" s="15" t="str">
        <f t="shared" si="117"/>
        <v>2011-Feb</v>
      </c>
      <c r="Y736" s="15" t="str">
        <f t="shared" si="118"/>
        <v>Low Demand</v>
      </c>
      <c r="Z736" t="str">
        <f t="shared" si="119"/>
        <v>Wednesday</v>
      </c>
    </row>
    <row r="737" spans="1:26" x14ac:dyDescent="0.35">
      <c r="A737" s="8">
        <v>736</v>
      </c>
      <c r="B737" s="9">
        <v>40577</v>
      </c>
      <c r="C737" s="8">
        <v>1</v>
      </c>
      <c r="D737" s="8">
        <v>0</v>
      </c>
      <c r="E737" s="8">
        <v>2</v>
      </c>
      <c r="F737" s="8">
        <v>0</v>
      </c>
      <c r="G737" s="8" t="b">
        <v>0</v>
      </c>
      <c r="H737" s="8">
        <v>4</v>
      </c>
      <c r="I737" s="8">
        <v>1</v>
      </c>
      <c r="J737" s="13">
        <v>0.2</v>
      </c>
      <c r="K737" s="8">
        <v>0.16669999999999999</v>
      </c>
      <c r="L737" s="8">
        <v>0.4</v>
      </c>
      <c r="M737" s="8">
        <v>0.44779999999999998</v>
      </c>
      <c r="N737" s="8">
        <v>1</v>
      </c>
      <c r="O737" s="8">
        <v>11</v>
      </c>
      <c r="P737" s="8">
        <v>12</v>
      </c>
      <c r="Q737" s="15" t="str">
        <f t="shared" si="110"/>
        <v>Weekday</v>
      </c>
      <c r="R737" s="15" t="str">
        <f t="shared" si="111"/>
        <v>Late Night</v>
      </c>
      <c r="S737" s="15" t="str">
        <f t="shared" si="112"/>
        <v>Mild</v>
      </c>
      <c r="T737" s="15" t="str">
        <f t="shared" si="113"/>
        <v>Comfortable</v>
      </c>
      <c r="U737" s="15" t="str">
        <f t="shared" si="114"/>
        <v>Clear</v>
      </c>
      <c r="V737" s="15" t="str">
        <f t="shared" si="115"/>
        <v>Off Peak</v>
      </c>
      <c r="W737" s="15" t="str">
        <f t="shared" si="116"/>
        <v>Feb</v>
      </c>
      <c r="X737" s="15" t="str">
        <f t="shared" si="117"/>
        <v>2011-Feb</v>
      </c>
      <c r="Y737" s="15" t="str">
        <f t="shared" si="118"/>
        <v>Low Demand</v>
      </c>
      <c r="Z737" t="str">
        <f t="shared" si="119"/>
        <v>Thursday</v>
      </c>
    </row>
    <row r="738" spans="1:26" x14ac:dyDescent="0.35">
      <c r="A738" s="6">
        <v>737</v>
      </c>
      <c r="B738" s="7">
        <v>40577</v>
      </c>
      <c r="C738" s="6">
        <v>1</v>
      </c>
      <c r="D738" s="6">
        <v>0</v>
      </c>
      <c r="E738" s="6">
        <v>2</v>
      </c>
      <c r="F738" s="6">
        <v>1</v>
      </c>
      <c r="G738" s="6" t="b">
        <v>0</v>
      </c>
      <c r="H738" s="6">
        <v>4</v>
      </c>
      <c r="I738" s="6">
        <v>1</v>
      </c>
      <c r="J738" s="12">
        <v>0.2</v>
      </c>
      <c r="K738" s="6">
        <v>0.1515</v>
      </c>
      <c r="L738" s="6">
        <v>0.44</v>
      </c>
      <c r="M738" s="6">
        <v>0.52239999999999998</v>
      </c>
      <c r="N738" s="6">
        <v>0</v>
      </c>
      <c r="O738" s="6">
        <v>5</v>
      </c>
      <c r="P738" s="6">
        <v>5</v>
      </c>
      <c r="Q738" s="15" t="str">
        <f t="shared" si="110"/>
        <v>Weekday</v>
      </c>
      <c r="R738" s="15" t="str">
        <f t="shared" si="111"/>
        <v>Late Night</v>
      </c>
      <c r="S738" s="15" t="str">
        <f t="shared" si="112"/>
        <v>Mild</v>
      </c>
      <c r="T738" s="15" t="str">
        <f t="shared" si="113"/>
        <v>Comfortable</v>
      </c>
      <c r="U738" s="15" t="str">
        <f t="shared" si="114"/>
        <v>Clear</v>
      </c>
      <c r="V738" s="15" t="str">
        <f t="shared" si="115"/>
        <v>Off Peak</v>
      </c>
      <c r="W738" s="15" t="str">
        <f t="shared" si="116"/>
        <v>Feb</v>
      </c>
      <c r="X738" s="15" t="str">
        <f t="shared" si="117"/>
        <v>2011-Feb</v>
      </c>
      <c r="Y738" s="15" t="str">
        <f t="shared" si="118"/>
        <v>Low Demand</v>
      </c>
      <c r="Z738" t="str">
        <f t="shared" si="119"/>
        <v>Thursday</v>
      </c>
    </row>
    <row r="739" spans="1:26" x14ac:dyDescent="0.35">
      <c r="A739" s="8">
        <v>738</v>
      </c>
      <c r="B739" s="9">
        <v>40577</v>
      </c>
      <c r="C739" s="8">
        <v>1</v>
      </c>
      <c r="D739" s="8">
        <v>0</v>
      </c>
      <c r="E739" s="8">
        <v>2</v>
      </c>
      <c r="F739" s="8">
        <v>2</v>
      </c>
      <c r="G739" s="8" t="b">
        <v>0</v>
      </c>
      <c r="H739" s="8">
        <v>4</v>
      </c>
      <c r="I739" s="8">
        <v>1</v>
      </c>
      <c r="J739" s="13">
        <v>0.18</v>
      </c>
      <c r="K739" s="8">
        <v>0.16669999999999999</v>
      </c>
      <c r="L739" s="8">
        <v>0.43</v>
      </c>
      <c r="M739" s="8">
        <v>0.25369999999999998</v>
      </c>
      <c r="N739" s="8">
        <v>0</v>
      </c>
      <c r="O739" s="8">
        <v>2</v>
      </c>
      <c r="P739" s="8">
        <v>2</v>
      </c>
      <c r="Q739" s="15" t="str">
        <f t="shared" si="110"/>
        <v>Weekday</v>
      </c>
      <c r="R739" s="15" t="str">
        <f t="shared" si="111"/>
        <v>Late Night</v>
      </c>
      <c r="S739" s="15" t="str">
        <f t="shared" si="112"/>
        <v>Mild</v>
      </c>
      <c r="T739" s="15" t="str">
        <f t="shared" si="113"/>
        <v>Comfortable</v>
      </c>
      <c r="U739" s="15" t="str">
        <f t="shared" si="114"/>
        <v>Clear</v>
      </c>
      <c r="V739" s="15" t="str">
        <f t="shared" si="115"/>
        <v>Off Peak</v>
      </c>
      <c r="W739" s="15" t="str">
        <f t="shared" si="116"/>
        <v>Feb</v>
      </c>
      <c r="X739" s="15" t="str">
        <f t="shared" si="117"/>
        <v>2011-Feb</v>
      </c>
      <c r="Y739" s="15" t="str">
        <f t="shared" si="118"/>
        <v>Low Demand</v>
      </c>
      <c r="Z739" t="str">
        <f t="shared" si="119"/>
        <v>Thursday</v>
      </c>
    </row>
    <row r="740" spans="1:26" x14ac:dyDescent="0.35">
      <c r="A740" s="6">
        <v>739</v>
      </c>
      <c r="B740" s="7">
        <v>40577</v>
      </c>
      <c r="C740" s="6">
        <v>1</v>
      </c>
      <c r="D740" s="6">
        <v>0</v>
      </c>
      <c r="E740" s="6">
        <v>2</v>
      </c>
      <c r="F740" s="6">
        <v>3</v>
      </c>
      <c r="G740" s="6" t="b">
        <v>0</v>
      </c>
      <c r="H740" s="6">
        <v>4</v>
      </c>
      <c r="I740" s="6">
        <v>1</v>
      </c>
      <c r="J740" s="12">
        <v>0.18</v>
      </c>
      <c r="K740" s="6">
        <v>0.16669999999999999</v>
      </c>
      <c r="L740" s="6">
        <v>0.43</v>
      </c>
      <c r="M740" s="6">
        <v>0.25369999999999998</v>
      </c>
      <c r="N740" s="6">
        <v>0</v>
      </c>
      <c r="O740" s="6">
        <v>1</v>
      </c>
      <c r="P740" s="6">
        <v>1</v>
      </c>
      <c r="Q740" s="15" t="str">
        <f t="shared" si="110"/>
        <v>Weekday</v>
      </c>
      <c r="R740" s="15" t="str">
        <f t="shared" si="111"/>
        <v>Late Night</v>
      </c>
      <c r="S740" s="15" t="str">
        <f t="shared" si="112"/>
        <v>Mild</v>
      </c>
      <c r="T740" s="15" t="str">
        <f t="shared" si="113"/>
        <v>Comfortable</v>
      </c>
      <c r="U740" s="15" t="str">
        <f t="shared" si="114"/>
        <v>Clear</v>
      </c>
      <c r="V740" s="15" t="str">
        <f t="shared" si="115"/>
        <v>Off Peak</v>
      </c>
      <c r="W740" s="15" t="str">
        <f t="shared" si="116"/>
        <v>Feb</v>
      </c>
      <c r="X740" s="15" t="str">
        <f t="shared" si="117"/>
        <v>2011-Feb</v>
      </c>
      <c r="Y740" s="15" t="str">
        <f t="shared" si="118"/>
        <v>Low Demand</v>
      </c>
      <c r="Z740" t="str">
        <f t="shared" si="119"/>
        <v>Thursday</v>
      </c>
    </row>
    <row r="741" spans="1:26" x14ac:dyDescent="0.35">
      <c r="A741" s="8">
        <v>740</v>
      </c>
      <c r="B741" s="9">
        <v>40577</v>
      </c>
      <c r="C741" s="8">
        <v>1</v>
      </c>
      <c r="D741" s="8">
        <v>0</v>
      </c>
      <c r="E741" s="8">
        <v>2</v>
      </c>
      <c r="F741" s="8">
        <v>5</v>
      </c>
      <c r="G741" s="8" t="b">
        <v>0</v>
      </c>
      <c r="H741" s="8">
        <v>4</v>
      </c>
      <c r="I741" s="8">
        <v>1</v>
      </c>
      <c r="J741" s="13">
        <v>0.16</v>
      </c>
      <c r="K741" s="8">
        <v>0.13639999999999999</v>
      </c>
      <c r="L741" s="8">
        <v>0.5</v>
      </c>
      <c r="M741" s="8">
        <v>0.29849999999999999</v>
      </c>
      <c r="N741" s="8">
        <v>0</v>
      </c>
      <c r="O741" s="8">
        <v>2</v>
      </c>
      <c r="P741" s="8">
        <v>2</v>
      </c>
      <c r="Q741" s="15" t="str">
        <f t="shared" si="110"/>
        <v>Weekday</v>
      </c>
      <c r="R741" s="15" t="str">
        <f t="shared" si="111"/>
        <v>Late Night</v>
      </c>
      <c r="S741" s="15" t="str">
        <f t="shared" si="112"/>
        <v>Mild</v>
      </c>
      <c r="T741" s="15" t="str">
        <f t="shared" si="113"/>
        <v>Comfortable</v>
      </c>
      <c r="U741" s="15" t="str">
        <f t="shared" si="114"/>
        <v>Clear</v>
      </c>
      <c r="V741" s="15" t="str">
        <f t="shared" si="115"/>
        <v>Off Peak</v>
      </c>
      <c r="W741" s="15" t="str">
        <f t="shared" si="116"/>
        <v>Feb</v>
      </c>
      <c r="X741" s="15" t="str">
        <f t="shared" si="117"/>
        <v>2011-Feb</v>
      </c>
      <c r="Y741" s="15" t="str">
        <f t="shared" si="118"/>
        <v>Low Demand</v>
      </c>
      <c r="Z741" t="str">
        <f t="shared" si="119"/>
        <v>Thursday</v>
      </c>
    </row>
    <row r="742" spans="1:26" x14ac:dyDescent="0.35">
      <c r="A742" s="6">
        <v>741</v>
      </c>
      <c r="B742" s="7">
        <v>40577</v>
      </c>
      <c r="C742" s="6">
        <v>1</v>
      </c>
      <c r="D742" s="6">
        <v>0</v>
      </c>
      <c r="E742" s="6">
        <v>2</v>
      </c>
      <c r="F742" s="6">
        <v>6</v>
      </c>
      <c r="G742" s="6" t="b">
        <v>0</v>
      </c>
      <c r="H742" s="6">
        <v>4</v>
      </c>
      <c r="I742" s="6">
        <v>1</v>
      </c>
      <c r="J742" s="12">
        <v>0.16</v>
      </c>
      <c r="K742" s="6">
        <v>0.13639999999999999</v>
      </c>
      <c r="L742" s="6">
        <v>0.43</v>
      </c>
      <c r="M742" s="6">
        <v>0.35820000000000002</v>
      </c>
      <c r="N742" s="6">
        <v>0</v>
      </c>
      <c r="O742" s="6">
        <v>39</v>
      </c>
      <c r="P742" s="6">
        <v>39</v>
      </c>
      <c r="Q742" s="15" t="str">
        <f t="shared" si="110"/>
        <v>Weekday</v>
      </c>
      <c r="R742" s="15" t="str">
        <f t="shared" si="111"/>
        <v>Morning</v>
      </c>
      <c r="S742" s="15" t="str">
        <f t="shared" si="112"/>
        <v>Mild</v>
      </c>
      <c r="T742" s="15" t="str">
        <f t="shared" si="113"/>
        <v>Comfortable</v>
      </c>
      <c r="U742" s="15" t="str">
        <f t="shared" si="114"/>
        <v>Clear</v>
      </c>
      <c r="V742" s="15" t="str">
        <f t="shared" si="115"/>
        <v>Off Peak</v>
      </c>
      <c r="W742" s="15" t="str">
        <f t="shared" si="116"/>
        <v>Feb</v>
      </c>
      <c r="X742" s="15" t="str">
        <f t="shared" si="117"/>
        <v>2011-Feb</v>
      </c>
      <c r="Y742" s="15" t="str">
        <f t="shared" si="118"/>
        <v>Low Demand</v>
      </c>
      <c r="Z742" t="str">
        <f t="shared" si="119"/>
        <v>Thursday</v>
      </c>
    </row>
    <row r="743" spans="1:26" x14ac:dyDescent="0.35">
      <c r="A743" s="8">
        <v>742</v>
      </c>
      <c r="B743" s="9">
        <v>40577</v>
      </c>
      <c r="C743" s="8">
        <v>1</v>
      </c>
      <c r="D743" s="8">
        <v>0</v>
      </c>
      <c r="E743" s="8">
        <v>2</v>
      </c>
      <c r="F743" s="8">
        <v>7</v>
      </c>
      <c r="G743" s="8" t="b">
        <v>0</v>
      </c>
      <c r="H743" s="8">
        <v>4</v>
      </c>
      <c r="I743" s="8">
        <v>1</v>
      </c>
      <c r="J743" s="13">
        <v>0.14000000000000001</v>
      </c>
      <c r="K743" s="8">
        <v>0.1212</v>
      </c>
      <c r="L743" s="8">
        <v>0.5</v>
      </c>
      <c r="M743" s="8">
        <v>0.32840000000000003</v>
      </c>
      <c r="N743" s="8">
        <v>1</v>
      </c>
      <c r="O743" s="8">
        <v>86</v>
      </c>
      <c r="P743" s="8">
        <v>87</v>
      </c>
      <c r="Q743" s="15" t="str">
        <f t="shared" si="110"/>
        <v>Weekday</v>
      </c>
      <c r="R743" s="15" t="str">
        <f t="shared" si="111"/>
        <v>Morning</v>
      </c>
      <c r="S743" s="15" t="str">
        <f t="shared" si="112"/>
        <v>Mild</v>
      </c>
      <c r="T743" s="15" t="str">
        <f t="shared" si="113"/>
        <v>Comfortable</v>
      </c>
      <c r="U743" s="15" t="str">
        <f t="shared" si="114"/>
        <v>Clear</v>
      </c>
      <c r="V743" s="15" t="str">
        <f t="shared" si="115"/>
        <v>AM Peak</v>
      </c>
      <c r="W743" s="15" t="str">
        <f t="shared" si="116"/>
        <v>Feb</v>
      </c>
      <c r="X743" s="15" t="str">
        <f t="shared" si="117"/>
        <v>2011-Feb</v>
      </c>
      <c r="Y743" s="15" t="str">
        <f t="shared" si="118"/>
        <v>High Demand</v>
      </c>
      <c r="Z743" t="str">
        <f t="shared" si="119"/>
        <v>Thursday</v>
      </c>
    </row>
    <row r="744" spans="1:26" x14ac:dyDescent="0.35">
      <c r="A744" s="6">
        <v>743</v>
      </c>
      <c r="B744" s="7">
        <v>40577</v>
      </c>
      <c r="C744" s="6">
        <v>1</v>
      </c>
      <c r="D744" s="6">
        <v>0</v>
      </c>
      <c r="E744" s="6">
        <v>2</v>
      </c>
      <c r="F744" s="6">
        <v>8</v>
      </c>
      <c r="G744" s="6" t="b">
        <v>0</v>
      </c>
      <c r="H744" s="6">
        <v>4</v>
      </c>
      <c r="I744" s="6">
        <v>1</v>
      </c>
      <c r="J744" s="12">
        <v>0.14000000000000001</v>
      </c>
      <c r="K744" s="6">
        <v>0.1212</v>
      </c>
      <c r="L744" s="6">
        <v>0.5</v>
      </c>
      <c r="M744" s="6">
        <v>0.35820000000000002</v>
      </c>
      <c r="N744" s="6">
        <v>4</v>
      </c>
      <c r="O744" s="6">
        <v>184</v>
      </c>
      <c r="P744" s="6">
        <v>188</v>
      </c>
      <c r="Q744" s="15" t="str">
        <f t="shared" si="110"/>
        <v>Weekday</v>
      </c>
      <c r="R744" s="15" t="str">
        <f t="shared" si="111"/>
        <v>Morning</v>
      </c>
      <c r="S744" s="15" t="str">
        <f t="shared" si="112"/>
        <v>Mild</v>
      </c>
      <c r="T744" s="15" t="str">
        <f t="shared" si="113"/>
        <v>Comfortable</v>
      </c>
      <c r="U744" s="15" t="str">
        <f t="shared" si="114"/>
        <v>Clear</v>
      </c>
      <c r="V744" s="15" t="str">
        <f t="shared" si="115"/>
        <v>AM Peak</v>
      </c>
      <c r="W744" s="15" t="str">
        <f t="shared" si="116"/>
        <v>Feb</v>
      </c>
      <c r="X744" s="15" t="str">
        <f t="shared" si="117"/>
        <v>2011-Feb</v>
      </c>
      <c r="Y744" s="15" t="str">
        <f t="shared" si="118"/>
        <v>High Demand</v>
      </c>
      <c r="Z744" t="str">
        <f t="shared" si="119"/>
        <v>Thursday</v>
      </c>
    </row>
    <row r="745" spans="1:26" x14ac:dyDescent="0.35">
      <c r="A745" s="8">
        <v>744</v>
      </c>
      <c r="B745" s="9">
        <v>40577</v>
      </c>
      <c r="C745" s="8">
        <v>1</v>
      </c>
      <c r="D745" s="8">
        <v>0</v>
      </c>
      <c r="E745" s="8">
        <v>2</v>
      </c>
      <c r="F745" s="8">
        <v>9</v>
      </c>
      <c r="G745" s="8" t="b">
        <v>0</v>
      </c>
      <c r="H745" s="8">
        <v>4</v>
      </c>
      <c r="I745" s="8">
        <v>1</v>
      </c>
      <c r="J745" s="13">
        <v>0.16</v>
      </c>
      <c r="K745" s="8">
        <v>0.13639999999999999</v>
      </c>
      <c r="L745" s="8">
        <v>0.47</v>
      </c>
      <c r="M745" s="8">
        <v>0.29849999999999999</v>
      </c>
      <c r="N745" s="8">
        <v>6</v>
      </c>
      <c r="O745" s="8">
        <v>127</v>
      </c>
      <c r="P745" s="8">
        <v>133</v>
      </c>
      <c r="Q745" s="15" t="str">
        <f t="shared" si="110"/>
        <v>Weekday</v>
      </c>
      <c r="R745" s="15" t="str">
        <f t="shared" si="111"/>
        <v>Morning</v>
      </c>
      <c r="S745" s="15" t="str">
        <f t="shared" si="112"/>
        <v>Mild</v>
      </c>
      <c r="T745" s="15" t="str">
        <f t="shared" si="113"/>
        <v>Comfortable</v>
      </c>
      <c r="U745" s="15" t="str">
        <f t="shared" si="114"/>
        <v>Clear</v>
      </c>
      <c r="V745" s="15" t="str">
        <f t="shared" si="115"/>
        <v>AM Peak</v>
      </c>
      <c r="W745" s="15" t="str">
        <f t="shared" si="116"/>
        <v>Feb</v>
      </c>
      <c r="X745" s="15" t="str">
        <f t="shared" si="117"/>
        <v>2011-Feb</v>
      </c>
      <c r="Y745" s="15" t="str">
        <f t="shared" si="118"/>
        <v>High Demand</v>
      </c>
      <c r="Z745" t="str">
        <f t="shared" si="119"/>
        <v>Thursday</v>
      </c>
    </row>
    <row r="746" spans="1:26" x14ac:dyDescent="0.35">
      <c r="A746" s="6">
        <v>745</v>
      </c>
      <c r="B746" s="7">
        <v>40577</v>
      </c>
      <c r="C746" s="6">
        <v>1</v>
      </c>
      <c r="D746" s="6">
        <v>0</v>
      </c>
      <c r="E746" s="6">
        <v>2</v>
      </c>
      <c r="F746" s="6">
        <v>10</v>
      </c>
      <c r="G746" s="6" t="b">
        <v>0</v>
      </c>
      <c r="H746" s="6">
        <v>4</v>
      </c>
      <c r="I746" s="6">
        <v>1</v>
      </c>
      <c r="J746" s="12">
        <v>0.18</v>
      </c>
      <c r="K746" s="6">
        <v>0.1515</v>
      </c>
      <c r="L746" s="6">
        <v>0.43</v>
      </c>
      <c r="M746" s="6">
        <v>0.32840000000000003</v>
      </c>
      <c r="N746" s="6">
        <v>2</v>
      </c>
      <c r="O746" s="6">
        <v>50</v>
      </c>
      <c r="P746" s="6">
        <v>52</v>
      </c>
      <c r="Q746" s="15" t="str">
        <f t="shared" si="110"/>
        <v>Weekday</v>
      </c>
      <c r="R746" s="15" t="str">
        <f t="shared" si="111"/>
        <v>Morning</v>
      </c>
      <c r="S746" s="15" t="str">
        <f t="shared" si="112"/>
        <v>Mild</v>
      </c>
      <c r="T746" s="15" t="str">
        <f t="shared" si="113"/>
        <v>Comfortable</v>
      </c>
      <c r="U746" s="15" t="str">
        <f t="shared" si="114"/>
        <v>Clear</v>
      </c>
      <c r="V746" s="15" t="str">
        <f t="shared" si="115"/>
        <v>Off Peak</v>
      </c>
      <c r="W746" s="15" t="str">
        <f t="shared" si="116"/>
        <v>Feb</v>
      </c>
      <c r="X746" s="15" t="str">
        <f t="shared" si="117"/>
        <v>2011-Feb</v>
      </c>
      <c r="Y746" s="15" t="str">
        <f t="shared" si="118"/>
        <v>Low Demand</v>
      </c>
      <c r="Z746" t="str">
        <f t="shared" si="119"/>
        <v>Thursday</v>
      </c>
    </row>
    <row r="747" spans="1:26" x14ac:dyDescent="0.35">
      <c r="A747" s="8">
        <v>746</v>
      </c>
      <c r="B747" s="9">
        <v>40577</v>
      </c>
      <c r="C747" s="8">
        <v>1</v>
      </c>
      <c r="D747" s="8">
        <v>0</v>
      </c>
      <c r="E747" s="8">
        <v>2</v>
      </c>
      <c r="F747" s="8">
        <v>11</v>
      </c>
      <c r="G747" s="8" t="b">
        <v>0</v>
      </c>
      <c r="H747" s="8">
        <v>4</v>
      </c>
      <c r="I747" s="8">
        <v>1</v>
      </c>
      <c r="J747" s="13">
        <v>0.18</v>
      </c>
      <c r="K747" s="8">
        <v>0.13639999999999999</v>
      </c>
      <c r="L747" s="8">
        <v>0.43</v>
      </c>
      <c r="M747" s="8">
        <v>0.44779999999999998</v>
      </c>
      <c r="N747" s="8">
        <v>9</v>
      </c>
      <c r="O747" s="8">
        <v>55</v>
      </c>
      <c r="P747" s="8">
        <v>64</v>
      </c>
      <c r="Q747" s="15" t="str">
        <f t="shared" si="110"/>
        <v>Weekday</v>
      </c>
      <c r="R747" s="15" t="str">
        <f t="shared" si="111"/>
        <v>Morning</v>
      </c>
      <c r="S747" s="15" t="str">
        <f t="shared" si="112"/>
        <v>Mild</v>
      </c>
      <c r="T747" s="15" t="str">
        <f t="shared" si="113"/>
        <v>Comfortable</v>
      </c>
      <c r="U747" s="15" t="str">
        <f t="shared" si="114"/>
        <v>Clear</v>
      </c>
      <c r="V747" s="15" t="str">
        <f t="shared" si="115"/>
        <v>Off Peak</v>
      </c>
      <c r="W747" s="15" t="str">
        <f t="shared" si="116"/>
        <v>Feb</v>
      </c>
      <c r="X747" s="15" t="str">
        <f t="shared" si="117"/>
        <v>2011-Feb</v>
      </c>
      <c r="Y747" s="15" t="str">
        <f t="shared" si="118"/>
        <v>High Demand</v>
      </c>
      <c r="Z747" t="str">
        <f t="shared" si="119"/>
        <v>Thursday</v>
      </c>
    </row>
    <row r="748" spans="1:26" x14ac:dyDescent="0.35">
      <c r="A748" s="6">
        <v>747</v>
      </c>
      <c r="B748" s="7">
        <v>40577</v>
      </c>
      <c r="C748" s="6">
        <v>1</v>
      </c>
      <c r="D748" s="6">
        <v>0</v>
      </c>
      <c r="E748" s="6">
        <v>2</v>
      </c>
      <c r="F748" s="6">
        <v>12</v>
      </c>
      <c r="G748" s="6" t="b">
        <v>0</v>
      </c>
      <c r="H748" s="6">
        <v>4</v>
      </c>
      <c r="I748" s="6">
        <v>1</v>
      </c>
      <c r="J748" s="12">
        <v>0.2</v>
      </c>
      <c r="K748" s="6">
        <v>0.18179999999999999</v>
      </c>
      <c r="L748" s="6">
        <v>0.4</v>
      </c>
      <c r="M748" s="6">
        <v>0.35820000000000002</v>
      </c>
      <c r="N748" s="6">
        <v>2</v>
      </c>
      <c r="O748" s="6">
        <v>67</v>
      </c>
      <c r="P748" s="6">
        <v>69</v>
      </c>
      <c r="Q748" s="15" t="str">
        <f t="shared" si="110"/>
        <v>Weekday</v>
      </c>
      <c r="R748" s="15" t="str">
        <f t="shared" si="111"/>
        <v>Afternoon</v>
      </c>
      <c r="S748" s="15" t="str">
        <f t="shared" si="112"/>
        <v>Mild</v>
      </c>
      <c r="T748" s="15" t="str">
        <f t="shared" si="113"/>
        <v>Comfortable</v>
      </c>
      <c r="U748" s="15" t="str">
        <f t="shared" si="114"/>
        <v>Clear</v>
      </c>
      <c r="V748" s="15" t="str">
        <f t="shared" si="115"/>
        <v>Off Peak</v>
      </c>
      <c r="W748" s="15" t="str">
        <f t="shared" si="116"/>
        <v>Feb</v>
      </c>
      <c r="X748" s="15" t="str">
        <f t="shared" si="117"/>
        <v>2011-Feb</v>
      </c>
      <c r="Y748" s="15" t="str">
        <f t="shared" si="118"/>
        <v>High Demand</v>
      </c>
      <c r="Z748" t="str">
        <f t="shared" si="119"/>
        <v>Thursday</v>
      </c>
    </row>
    <row r="749" spans="1:26" x14ac:dyDescent="0.35">
      <c r="A749" s="8">
        <v>748</v>
      </c>
      <c r="B749" s="9">
        <v>40577</v>
      </c>
      <c r="C749" s="8">
        <v>1</v>
      </c>
      <c r="D749" s="8">
        <v>0</v>
      </c>
      <c r="E749" s="8">
        <v>2</v>
      </c>
      <c r="F749" s="8">
        <v>13</v>
      </c>
      <c r="G749" s="8" t="b">
        <v>0</v>
      </c>
      <c r="H749" s="8">
        <v>4</v>
      </c>
      <c r="I749" s="8">
        <v>1</v>
      </c>
      <c r="J749" s="13">
        <v>0.2</v>
      </c>
      <c r="K749" s="8">
        <v>0.16669999999999999</v>
      </c>
      <c r="L749" s="8">
        <v>0.4</v>
      </c>
      <c r="M749" s="8">
        <v>0.41789999999999999</v>
      </c>
      <c r="N749" s="8">
        <v>4</v>
      </c>
      <c r="O749" s="8">
        <v>47</v>
      </c>
      <c r="P749" s="8">
        <v>51</v>
      </c>
      <c r="Q749" s="15" t="str">
        <f t="shared" si="110"/>
        <v>Weekday</v>
      </c>
      <c r="R749" s="15" t="str">
        <f t="shared" si="111"/>
        <v>Afternoon</v>
      </c>
      <c r="S749" s="15" t="str">
        <f t="shared" si="112"/>
        <v>Mild</v>
      </c>
      <c r="T749" s="15" t="str">
        <f t="shared" si="113"/>
        <v>Comfortable</v>
      </c>
      <c r="U749" s="15" t="str">
        <f t="shared" si="114"/>
        <v>Clear</v>
      </c>
      <c r="V749" s="15" t="str">
        <f t="shared" si="115"/>
        <v>Off Peak</v>
      </c>
      <c r="W749" s="15" t="str">
        <f t="shared" si="116"/>
        <v>Feb</v>
      </c>
      <c r="X749" s="15" t="str">
        <f t="shared" si="117"/>
        <v>2011-Feb</v>
      </c>
      <c r="Y749" s="15" t="str">
        <f t="shared" si="118"/>
        <v>Low Demand</v>
      </c>
      <c r="Z749" t="str">
        <f t="shared" si="119"/>
        <v>Thursday</v>
      </c>
    </row>
    <row r="750" spans="1:26" x14ac:dyDescent="0.35">
      <c r="A750" s="6">
        <v>749</v>
      </c>
      <c r="B750" s="7">
        <v>40577</v>
      </c>
      <c r="C750" s="6">
        <v>1</v>
      </c>
      <c r="D750" s="6">
        <v>0</v>
      </c>
      <c r="E750" s="6">
        <v>2</v>
      </c>
      <c r="F750" s="6">
        <v>14</v>
      </c>
      <c r="G750" s="6" t="b">
        <v>0</v>
      </c>
      <c r="H750" s="6">
        <v>4</v>
      </c>
      <c r="I750" s="6">
        <v>1</v>
      </c>
      <c r="J750" s="12">
        <v>0.22</v>
      </c>
      <c r="K750" s="6">
        <v>0.19700000000000001</v>
      </c>
      <c r="L750" s="6">
        <v>0.37</v>
      </c>
      <c r="M750" s="6">
        <v>0.3881</v>
      </c>
      <c r="N750" s="6">
        <v>4</v>
      </c>
      <c r="O750" s="6">
        <v>43</v>
      </c>
      <c r="P750" s="6">
        <v>47</v>
      </c>
      <c r="Q750" s="15" t="str">
        <f t="shared" si="110"/>
        <v>Weekday</v>
      </c>
      <c r="R750" s="15" t="str">
        <f t="shared" si="111"/>
        <v>Afternoon</v>
      </c>
      <c r="S750" s="15" t="str">
        <f t="shared" si="112"/>
        <v>Hot</v>
      </c>
      <c r="T750" s="15" t="str">
        <f t="shared" si="113"/>
        <v>Comfortable</v>
      </c>
      <c r="U750" s="15" t="str">
        <f t="shared" si="114"/>
        <v>Clear</v>
      </c>
      <c r="V750" s="15" t="str">
        <f t="shared" si="115"/>
        <v>Off Peak</v>
      </c>
      <c r="W750" s="15" t="str">
        <f t="shared" si="116"/>
        <v>Feb</v>
      </c>
      <c r="X750" s="15" t="str">
        <f t="shared" si="117"/>
        <v>2011-Feb</v>
      </c>
      <c r="Y750" s="15" t="str">
        <f t="shared" si="118"/>
        <v>Low Demand</v>
      </c>
      <c r="Z750" t="str">
        <f t="shared" si="119"/>
        <v>Thursday</v>
      </c>
    </row>
    <row r="751" spans="1:26" x14ac:dyDescent="0.35">
      <c r="A751" s="8">
        <v>750</v>
      </c>
      <c r="B751" s="9">
        <v>40577</v>
      </c>
      <c r="C751" s="8">
        <v>1</v>
      </c>
      <c r="D751" s="8">
        <v>0</v>
      </c>
      <c r="E751" s="8">
        <v>2</v>
      </c>
      <c r="F751" s="8">
        <v>15</v>
      </c>
      <c r="G751" s="8" t="b">
        <v>0</v>
      </c>
      <c r="H751" s="8">
        <v>4</v>
      </c>
      <c r="I751" s="8">
        <v>1</v>
      </c>
      <c r="J751" s="13">
        <v>0.22</v>
      </c>
      <c r="K751" s="8">
        <v>0.19700000000000001</v>
      </c>
      <c r="L751" s="8">
        <v>0.37</v>
      </c>
      <c r="M751" s="8">
        <v>0.32840000000000003</v>
      </c>
      <c r="N751" s="8">
        <v>4</v>
      </c>
      <c r="O751" s="8">
        <v>56</v>
      </c>
      <c r="P751" s="8">
        <v>60</v>
      </c>
      <c r="Q751" s="15" t="str">
        <f t="shared" si="110"/>
        <v>Weekday</v>
      </c>
      <c r="R751" s="15" t="str">
        <f t="shared" si="111"/>
        <v>Afternoon</v>
      </c>
      <c r="S751" s="15" t="str">
        <f t="shared" si="112"/>
        <v>Hot</v>
      </c>
      <c r="T751" s="15" t="str">
        <f t="shared" si="113"/>
        <v>Comfortable</v>
      </c>
      <c r="U751" s="15" t="str">
        <f t="shared" si="114"/>
        <v>Clear</v>
      </c>
      <c r="V751" s="15" t="str">
        <f t="shared" si="115"/>
        <v>Off Peak</v>
      </c>
      <c r="W751" s="15" t="str">
        <f t="shared" si="116"/>
        <v>Feb</v>
      </c>
      <c r="X751" s="15" t="str">
        <f t="shared" si="117"/>
        <v>2011-Feb</v>
      </c>
      <c r="Y751" s="15" t="str">
        <f t="shared" si="118"/>
        <v>High Demand</v>
      </c>
      <c r="Z751" t="str">
        <f t="shared" si="119"/>
        <v>Thursday</v>
      </c>
    </row>
    <row r="752" spans="1:26" x14ac:dyDescent="0.35">
      <c r="A752" s="6">
        <v>751</v>
      </c>
      <c r="B752" s="7">
        <v>40577</v>
      </c>
      <c r="C752" s="6">
        <v>1</v>
      </c>
      <c r="D752" s="6">
        <v>0</v>
      </c>
      <c r="E752" s="6">
        <v>2</v>
      </c>
      <c r="F752" s="6">
        <v>16</v>
      </c>
      <c r="G752" s="6" t="b">
        <v>0</v>
      </c>
      <c r="H752" s="6">
        <v>4</v>
      </c>
      <c r="I752" s="6">
        <v>1</v>
      </c>
      <c r="J752" s="12">
        <v>0.22</v>
      </c>
      <c r="K752" s="6">
        <v>0.21210000000000001</v>
      </c>
      <c r="L752" s="6">
        <v>0.37</v>
      </c>
      <c r="M752" s="6">
        <v>0.25369999999999998</v>
      </c>
      <c r="N752" s="6">
        <v>5</v>
      </c>
      <c r="O752" s="6">
        <v>73</v>
      </c>
      <c r="P752" s="6">
        <v>78</v>
      </c>
      <c r="Q752" s="15" t="str">
        <f t="shared" si="110"/>
        <v>Weekday</v>
      </c>
      <c r="R752" s="15" t="str">
        <f t="shared" si="111"/>
        <v>Afternoon</v>
      </c>
      <c r="S752" s="15" t="str">
        <f t="shared" si="112"/>
        <v>Hot</v>
      </c>
      <c r="T752" s="15" t="str">
        <f t="shared" si="113"/>
        <v>Comfortable</v>
      </c>
      <c r="U752" s="15" t="str">
        <f t="shared" si="114"/>
        <v>Clear</v>
      </c>
      <c r="V752" s="15" t="str">
        <f t="shared" si="115"/>
        <v>Off Peak</v>
      </c>
      <c r="W752" s="15" t="str">
        <f t="shared" si="116"/>
        <v>Feb</v>
      </c>
      <c r="X752" s="15" t="str">
        <f t="shared" si="117"/>
        <v>2011-Feb</v>
      </c>
      <c r="Y752" s="15" t="str">
        <f t="shared" si="118"/>
        <v>High Demand</v>
      </c>
      <c r="Z752" t="str">
        <f t="shared" si="119"/>
        <v>Thursday</v>
      </c>
    </row>
    <row r="753" spans="1:26" x14ac:dyDescent="0.35">
      <c r="A753" s="8">
        <v>752</v>
      </c>
      <c r="B753" s="9">
        <v>40577</v>
      </c>
      <c r="C753" s="8">
        <v>1</v>
      </c>
      <c r="D753" s="8">
        <v>0</v>
      </c>
      <c r="E753" s="8">
        <v>2</v>
      </c>
      <c r="F753" s="8">
        <v>17</v>
      </c>
      <c r="G753" s="8" t="b">
        <v>0</v>
      </c>
      <c r="H753" s="8">
        <v>4</v>
      </c>
      <c r="I753" s="8">
        <v>1</v>
      </c>
      <c r="J753" s="13">
        <v>0.2</v>
      </c>
      <c r="K753" s="8">
        <v>0.19700000000000001</v>
      </c>
      <c r="L753" s="8">
        <v>0.4</v>
      </c>
      <c r="M753" s="8">
        <v>0.19400000000000001</v>
      </c>
      <c r="N753" s="8">
        <v>5</v>
      </c>
      <c r="O753" s="8">
        <v>170</v>
      </c>
      <c r="P753" s="8">
        <v>175</v>
      </c>
      <c r="Q753" s="15" t="str">
        <f t="shared" si="110"/>
        <v>Weekday</v>
      </c>
      <c r="R753" s="15" t="str">
        <f t="shared" si="111"/>
        <v>Night</v>
      </c>
      <c r="S753" s="15" t="str">
        <f t="shared" si="112"/>
        <v>Mild</v>
      </c>
      <c r="T753" s="15" t="str">
        <f t="shared" si="113"/>
        <v>Comfortable</v>
      </c>
      <c r="U753" s="15" t="str">
        <f t="shared" si="114"/>
        <v>Clear</v>
      </c>
      <c r="V753" s="15" t="str">
        <f t="shared" si="115"/>
        <v>PM Peak</v>
      </c>
      <c r="W753" s="15" t="str">
        <f t="shared" si="116"/>
        <v>Feb</v>
      </c>
      <c r="X753" s="15" t="str">
        <f t="shared" si="117"/>
        <v>2011-Feb</v>
      </c>
      <c r="Y753" s="15" t="str">
        <f t="shared" si="118"/>
        <v>High Demand</v>
      </c>
      <c r="Z753" t="str">
        <f t="shared" si="119"/>
        <v>Thursday</v>
      </c>
    </row>
    <row r="754" spans="1:26" x14ac:dyDescent="0.35">
      <c r="A754" s="6">
        <v>753</v>
      </c>
      <c r="B754" s="7">
        <v>40577</v>
      </c>
      <c r="C754" s="6">
        <v>1</v>
      </c>
      <c r="D754" s="6">
        <v>0</v>
      </c>
      <c r="E754" s="6">
        <v>2</v>
      </c>
      <c r="F754" s="6">
        <v>18</v>
      </c>
      <c r="G754" s="6" t="b">
        <v>0</v>
      </c>
      <c r="H754" s="6">
        <v>4</v>
      </c>
      <c r="I754" s="6">
        <v>1</v>
      </c>
      <c r="J754" s="12">
        <v>0.2</v>
      </c>
      <c r="K754" s="6">
        <v>0.21210000000000001</v>
      </c>
      <c r="L754" s="6">
        <v>0.4</v>
      </c>
      <c r="M754" s="6">
        <v>0.16420000000000001</v>
      </c>
      <c r="N754" s="6">
        <v>2</v>
      </c>
      <c r="O754" s="6">
        <v>145</v>
      </c>
      <c r="P754" s="6">
        <v>147</v>
      </c>
      <c r="Q754" s="15" t="str">
        <f t="shared" si="110"/>
        <v>Weekday</v>
      </c>
      <c r="R754" s="15" t="str">
        <f t="shared" si="111"/>
        <v>Night</v>
      </c>
      <c r="S754" s="15" t="str">
        <f t="shared" si="112"/>
        <v>Mild</v>
      </c>
      <c r="T754" s="15" t="str">
        <f t="shared" si="113"/>
        <v>Comfortable</v>
      </c>
      <c r="U754" s="15" t="str">
        <f t="shared" si="114"/>
        <v>Clear</v>
      </c>
      <c r="V754" s="15" t="str">
        <f t="shared" si="115"/>
        <v>PM Peak</v>
      </c>
      <c r="W754" s="15" t="str">
        <f t="shared" si="116"/>
        <v>Feb</v>
      </c>
      <c r="X754" s="15" t="str">
        <f t="shared" si="117"/>
        <v>2011-Feb</v>
      </c>
      <c r="Y754" s="15" t="str">
        <f t="shared" si="118"/>
        <v>High Demand</v>
      </c>
      <c r="Z754" t="str">
        <f t="shared" si="119"/>
        <v>Thursday</v>
      </c>
    </row>
    <row r="755" spans="1:26" x14ac:dyDescent="0.35">
      <c r="A755" s="8">
        <v>754</v>
      </c>
      <c r="B755" s="9">
        <v>40577</v>
      </c>
      <c r="C755" s="8">
        <v>1</v>
      </c>
      <c r="D755" s="8">
        <v>0</v>
      </c>
      <c r="E755" s="8">
        <v>2</v>
      </c>
      <c r="F755" s="8">
        <v>19</v>
      </c>
      <c r="G755" s="8" t="b">
        <v>0</v>
      </c>
      <c r="H755" s="8">
        <v>4</v>
      </c>
      <c r="I755" s="8">
        <v>1</v>
      </c>
      <c r="J755" s="13">
        <v>0.2</v>
      </c>
      <c r="K755" s="8">
        <v>0.2576</v>
      </c>
      <c r="L755" s="8">
        <v>0.4</v>
      </c>
      <c r="M755" s="8">
        <v>0</v>
      </c>
      <c r="N755" s="8">
        <v>4</v>
      </c>
      <c r="O755" s="8">
        <v>92</v>
      </c>
      <c r="P755" s="8">
        <v>96</v>
      </c>
      <c r="Q755" s="15" t="str">
        <f t="shared" si="110"/>
        <v>Weekday</v>
      </c>
      <c r="R755" s="15" t="str">
        <f t="shared" si="111"/>
        <v>Night</v>
      </c>
      <c r="S755" s="15" t="str">
        <f t="shared" si="112"/>
        <v>Mild</v>
      </c>
      <c r="T755" s="15" t="str">
        <f t="shared" si="113"/>
        <v>Comfortable</v>
      </c>
      <c r="U755" s="15" t="str">
        <f t="shared" si="114"/>
        <v>Clear</v>
      </c>
      <c r="V755" s="15" t="str">
        <f t="shared" si="115"/>
        <v>PM Peak</v>
      </c>
      <c r="W755" s="15" t="str">
        <f t="shared" si="116"/>
        <v>Feb</v>
      </c>
      <c r="X755" s="15" t="str">
        <f t="shared" si="117"/>
        <v>2011-Feb</v>
      </c>
      <c r="Y755" s="15" t="str">
        <f t="shared" si="118"/>
        <v>High Demand</v>
      </c>
      <c r="Z755" t="str">
        <f t="shared" si="119"/>
        <v>Thursday</v>
      </c>
    </row>
    <row r="756" spans="1:26" x14ac:dyDescent="0.35">
      <c r="A756" s="6">
        <v>755</v>
      </c>
      <c r="B756" s="7">
        <v>40577</v>
      </c>
      <c r="C756" s="6">
        <v>1</v>
      </c>
      <c r="D756" s="6">
        <v>0</v>
      </c>
      <c r="E756" s="6">
        <v>2</v>
      </c>
      <c r="F756" s="6">
        <v>20</v>
      </c>
      <c r="G756" s="6" t="b">
        <v>0</v>
      </c>
      <c r="H756" s="6">
        <v>4</v>
      </c>
      <c r="I756" s="6">
        <v>1</v>
      </c>
      <c r="J756" s="12">
        <v>0.2</v>
      </c>
      <c r="K756" s="6">
        <v>0.2273</v>
      </c>
      <c r="L756" s="6">
        <v>0.47</v>
      </c>
      <c r="M756" s="6">
        <v>8.9599999999999999E-2</v>
      </c>
      <c r="N756" s="6">
        <v>1</v>
      </c>
      <c r="O756" s="6">
        <v>108</v>
      </c>
      <c r="P756" s="6">
        <v>109</v>
      </c>
      <c r="Q756" s="15" t="str">
        <f t="shared" si="110"/>
        <v>Weekday</v>
      </c>
      <c r="R756" s="15" t="str">
        <f t="shared" si="111"/>
        <v>Night</v>
      </c>
      <c r="S756" s="15" t="str">
        <f t="shared" si="112"/>
        <v>Mild</v>
      </c>
      <c r="T756" s="15" t="str">
        <f t="shared" si="113"/>
        <v>Comfortable</v>
      </c>
      <c r="U756" s="15" t="str">
        <f t="shared" si="114"/>
        <v>Clear</v>
      </c>
      <c r="V756" s="15" t="str">
        <f t="shared" si="115"/>
        <v>Off Peak</v>
      </c>
      <c r="W756" s="15" t="str">
        <f t="shared" si="116"/>
        <v>Feb</v>
      </c>
      <c r="X756" s="15" t="str">
        <f t="shared" si="117"/>
        <v>2011-Feb</v>
      </c>
      <c r="Y756" s="15" t="str">
        <f t="shared" si="118"/>
        <v>High Demand</v>
      </c>
      <c r="Z756" t="str">
        <f t="shared" si="119"/>
        <v>Thursday</v>
      </c>
    </row>
    <row r="757" spans="1:26" x14ac:dyDescent="0.35">
      <c r="A757" s="8">
        <v>756</v>
      </c>
      <c r="B757" s="9">
        <v>40577</v>
      </c>
      <c r="C757" s="8">
        <v>1</v>
      </c>
      <c r="D757" s="8">
        <v>0</v>
      </c>
      <c r="E757" s="8">
        <v>2</v>
      </c>
      <c r="F757" s="8">
        <v>21</v>
      </c>
      <c r="G757" s="8" t="b">
        <v>0</v>
      </c>
      <c r="H757" s="8">
        <v>4</v>
      </c>
      <c r="I757" s="8">
        <v>1</v>
      </c>
      <c r="J757" s="13">
        <v>0.18</v>
      </c>
      <c r="K757" s="8">
        <v>0.21210000000000001</v>
      </c>
      <c r="L757" s="8">
        <v>0.55000000000000004</v>
      </c>
      <c r="M757" s="8">
        <v>0.1045</v>
      </c>
      <c r="N757" s="8">
        <v>1</v>
      </c>
      <c r="O757" s="8">
        <v>53</v>
      </c>
      <c r="P757" s="8">
        <v>54</v>
      </c>
      <c r="Q757" s="15" t="str">
        <f t="shared" si="110"/>
        <v>Weekday</v>
      </c>
      <c r="R757" s="15" t="str">
        <f t="shared" si="111"/>
        <v>Night</v>
      </c>
      <c r="S757" s="15" t="str">
        <f t="shared" si="112"/>
        <v>Mild</v>
      </c>
      <c r="T757" s="15" t="str">
        <f t="shared" si="113"/>
        <v>Comfortable</v>
      </c>
      <c r="U757" s="15" t="str">
        <f t="shared" si="114"/>
        <v>Clear</v>
      </c>
      <c r="V757" s="15" t="str">
        <f t="shared" si="115"/>
        <v>Off Peak</v>
      </c>
      <c r="W757" s="15" t="str">
        <f t="shared" si="116"/>
        <v>Feb</v>
      </c>
      <c r="X757" s="15" t="str">
        <f t="shared" si="117"/>
        <v>2011-Feb</v>
      </c>
      <c r="Y757" s="15" t="str">
        <f t="shared" si="118"/>
        <v>Low Demand</v>
      </c>
      <c r="Z757" t="str">
        <f t="shared" si="119"/>
        <v>Thursday</v>
      </c>
    </row>
    <row r="758" spans="1:26" x14ac:dyDescent="0.35">
      <c r="A758" s="6">
        <v>757</v>
      </c>
      <c r="B758" s="7">
        <v>40577</v>
      </c>
      <c r="C758" s="6">
        <v>1</v>
      </c>
      <c r="D758" s="6">
        <v>0</v>
      </c>
      <c r="E758" s="6">
        <v>2</v>
      </c>
      <c r="F758" s="6">
        <v>22</v>
      </c>
      <c r="G758" s="6" t="b">
        <v>0</v>
      </c>
      <c r="H758" s="6">
        <v>4</v>
      </c>
      <c r="I758" s="6">
        <v>1</v>
      </c>
      <c r="J758" s="12">
        <v>0.18</v>
      </c>
      <c r="K758" s="6">
        <v>0.21210000000000001</v>
      </c>
      <c r="L758" s="6">
        <v>0.51</v>
      </c>
      <c r="M758" s="6">
        <v>8.9599999999999999E-2</v>
      </c>
      <c r="N758" s="6">
        <v>2</v>
      </c>
      <c r="O758" s="6">
        <v>39</v>
      </c>
      <c r="P758" s="6">
        <v>41</v>
      </c>
      <c r="Q758" s="15" t="str">
        <f t="shared" si="110"/>
        <v>Weekday</v>
      </c>
      <c r="R758" s="15" t="str">
        <f t="shared" si="111"/>
        <v>Night</v>
      </c>
      <c r="S758" s="15" t="str">
        <f t="shared" si="112"/>
        <v>Mild</v>
      </c>
      <c r="T758" s="15" t="str">
        <f t="shared" si="113"/>
        <v>Comfortable</v>
      </c>
      <c r="U758" s="15" t="str">
        <f t="shared" si="114"/>
        <v>Clear</v>
      </c>
      <c r="V758" s="15" t="str">
        <f t="shared" si="115"/>
        <v>Off Peak</v>
      </c>
      <c r="W758" s="15" t="str">
        <f t="shared" si="116"/>
        <v>Feb</v>
      </c>
      <c r="X758" s="15" t="str">
        <f t="shared" si="117"/>
        <v>2011-Feb</v>
      </c>
      <c r="Y758" s="15" t="str">
        <f t="shared" si="118"/>
        <v>Low Demand</v>
      </c>
      <c r="Z758" t="str">
        <f t="shared" si="119"/>
        <v>Thursday</v>
      </c>
    </row>
    <row r="759" spans="1:26" x14ac:dyDescent="0.35">
      <c r="A759" s="8">
        <v>758</v>
      </c>
      <c r="B759" s="9">
        <v>40577</v>
      </c>
      <c r="C759" s="8">
        <v>1</v>
      </c>
      <c r="D759" s="8">
        <v>0</v>
      </c>
      <c r="E759" s="8">
        <v>2</v>
      </c>
      <c r="F759" s="8">
        <v>23</v>
      </c>
      <c r="G759" s="8" t="b">
        <v>0</v>
      </c>
      <c r="H759" s="8">
        <v>4</v>
      </c>
      <c r="I759" s="8">
        <v>1</v>
      </c>
      <c r="J759" s="13">
        <v>0.2</v>
      </c>
      <c r="K759" s="8">
        <v>0.2273</v>
      </c>
      <c r="L759" s="8">
        <v>0.47</v>
      </c>
      <c r="M759" s="8">
        <v>0.1045</v>
      </c>
      <c r="N759" s="8">
        <v>4</v>
      </c>
      <c r="O759" s="8">
        <v>34</v>
      </c>
      <c r="P759" s="8">
        <v>38</v>
      </c>
      <c r="Q759" s="15" t="str">
        <f t="shared" si="110"/>
        <v>Weekday</v>
      </c>
      <c r="R759" s="15" t="str">
        <f t="shared" si="111"/>
        <v>Night</v>
      </c>
      <c r="S759" s="15" t="str">
        <f t="shared" si="112"/>
        <v>Mild</v>
      </c>
      <c r="T759" s="15" t="str">
        <f t="shared" si="113"/>
        <v>Comfortable</v>
      </c>
      <c r="U759" s="15" t="str">
        <f t="shared" si="114"/>
        <v>Clear</v>
      </c>
      <c r="V759" s="15" t="str">
        <f t="shared" si="115"/>
        <v>Off Peak</v>
      </c>
      <c r="W759" s="15" t="str">
        <f t="shared" si="116"/>
        <v>Feb</v>
      </c>
      <c r="X759" s="15" t="str">
        <f t="shared" si="117"/>
        <v>2011-Feb</v>
      </c>
      <c r="Y759" s="15" t="str">
        <f t="shared" si="118"/>
        <v>Low Demand</v>
      </c>
      <c r="Z759" t="str">
        <f t="shared" si="119"/>
        <v>Thursday</v>
      </c>
    </row>
    <row r="760" spans="1:26" x14ac:dyDescent="0.35">
      <c r="A760" s="6">
        <v>759</v>
      </c>
      <c r="B760" s="7">
        <v>40578</v>
      </c>
      <c r="C760" s="6">
        <v>1</v>
      </c>
      <c r="D760" s="6">
        <v>0</v>
      </c>
      <c r="E760" s="6">
        <v>2</v>
      </c>
      <c r="F760" s="6">
        <v>0</v>
      </c>
      <c r="G760" s="6" t="b">
        <v>0</v>
      </c>
      <c r="H760" s="6">
        <v>5</v>
      </c>
      <c r="I760" s="6">
        <v>2</v>
      </c>
      <c r="J760" s="12">
        <v>0.2</v>
      </c>
      <c r="K760" s="6">
        <v>0.2576</v>
      </c>
      <c r="L760" s="6">
        <v>0.44</v>
      </c>
      <c r="M760" s="6">
        <v>0</v>
      </c>
      <c r="N760" s="6">
        <v>3</v>
      </c>
      <c r="O760" s="6">
        <v>10</v>
      </c>
      <c r="P760" s="6">
        <v>13</v>
      </c>
      <c r="Q760" s="15" t="str">
        <f t="shared" si="110"/>
        <v>Weekday</v>
      </c>
      <c r="R760" s="15" t="str">
        <f t="shared" si="111"/>
        <v>Late Night</v>
      </c>
      <c r="S760" s="15" t="str">
        <f t="shared" si="112"/>
        <v>Mild</v>
      </c>
      <c r="T760" s="15" t="str">
        <f t="shared" si="113"/>
        <v>Comfortable</v>
      </c>
      <c r="U760" s="15" t="str">
        <f t="shared" si="114"/>
        <v>Mist/Cloudy</v>
      </c>
      <c r="V760" s="15" t="str">
        <f t="shared" si="115"/>
        <v>Off Peak</v>
      </c>
      <c r="W760" s="15" t="str">
        <f t="shared" si="116"/>
        <v>Feb</v>
      </c>
      <c r="X760" s="15" t="str">
        <f t="shared" si="117"/>
        <v>2011-Feb</v>
      </c>
      <c r="Y760" s="15" t="str">
        <f t="shared" si="118"/>
        <v>Low Demand</v>
      </c>
      <c r="Z760" t="str">
        <f t="shared" si="119"/>
        <v>Friday</v>
      </c>
    </row>
    <row r="761" spans="1:26" x14ac:dyDescent="0.35">
      <c r="A761" s="8">
        <v>760</v>
      </c>
      <c r="B761" s="9">
        <v>40578</v>
      </c>
      <c r="C761" s="8">
        <v>1</v>
      </c>
      <c r="D761" s="8">
        <v>0</v>
      </c>
      <c r="E761" s="8">
        <v>2</v>
      </c>
      <c r="F761" s="8">
        <v>1</v>
      </c>
      <c r="G761" s="8" t="b">
        <v>0</v>
      </c>
      <c r="H761" s="8">
        <v>5</v>
      </c>
      <c r="I761" s="8">
        <v>2</v>
      </c>
      <c r="J761" s="13">
        <v>0.16</v>
      </c>
      <c r="K761" s="8">
        <v>0.2273</v>
      </c>
      <c r="L761" s="8">
        <v>0.59</v>
      </c>
      <c r="M761" s="8">
        <v>0</v>
      </c>
      <c r="N761" s="8">
        <v>0</v>
      </c>
      <c r="O761" s="8">
        <v>7</v>
      </c>
      <c r="P761" s="8">
        <v>7</v>
      </c>
      <c r="Q761" s="15" t="str">
        <f t="shared" si="110"/>
        <v>Weekday</v>
      </c>
      <c r="R761" s="15" t="str">
        <f t="shared" si="111"/>
        <v>Late Night</v>
      </c>
      <c r="S761" s="15" t="str">
        <f t="shared" si="112"/>
        <v>Mild</v>
      </c>
      <c r="T761" s="15" t="str">
        <f t="shared" si="113"/>
        <v>Comfortable</v>
      </c>
      <c r="U761" s="15" t="str">
        <f t="shared" si="114"/>
        <v>Mist/Cloudy</v>
      </c>
      <c r="V761" s="15" t="str">
        <f t="shared" si="115"/>
        <v>Off Peak</v>
      </c>
      <c r="W761" s="15" t="str">
        <f t="shared" si="116"/>
        <v>Feb</v>
      </c>
      <c r="X761" s="15" t="str">
        <f t="shared" si="117"/>
        <v>2011-Feb</v>
      </c>
      <c r="Y761" s="15" t="str">
        <f t="shared" si="118"/>
        <v>Low Demand</v>
      </c>
      <c r="Z761" t="str">
        <f t="shared" si="119"/>
        <v>Friday</v>
      </c>
    </row>
    <row r="762" spans="1:26" x14ac:dyDescent="0.35">
      <c r="A762" s="6">
        <v>761</v>
      </c>
      <c r="B762" s="7">
        <v>40578</v>
      </c>
      <c r="C762" s="6">
        <v>1</v>
      </c>
      <c r="D762" s="6">
        <v>0</v>
      </c>
      <c r="E762" s="6">
        <v>2</v>
      </c>
      <c r="F762" s="6">
        <v>2</v>
      </c>
      <c r="G762" s="6" t="b">
        <v>0</v>
      </c>
      <c r="H762" s="6">
        <v>5</v>
      </c>
      <c r="I762" s="6">
        <v>2</v>
      </c>
      <c r="J762" s="12">
        <v>0.14000000000000001</v>
      </c>
      <c r="K762" s="6">
        <v>0.16669999999999999</v>
      </c>
      <c r="L762" s="6">
        <v>0.63</v>
      </c>
      <c r="M762" s="6">
        <v>0.1045</v>
      </c>
      <c r="N762" s="6">
        <v>0</v>
      </c>
      <c r="O762" s="6">
        <v>1</v>
      </c>
      <c r="P762" s="6">
        <v>1</v>
      </c>
      <c r="Q762" s="15" t="str">
        <f t="shared" si="110"/>
        <v>Weekday</v>
      </c>
      <c r="R762" s="15" t="str">
        <f t="shared" si="111"/>
        <v>Late Night</v>
      </c>
      <c r="S762" s="15" t="str">
        <f t="shared" si="112"/>
        <v>Mild</v>
      </c>
      <c r="T762" s="15" t="str">
        <f t="shared" si="113"/>
        <v>Comfortable</v>
      </c>
      <c r="U762" s="15" t="str">
        <f t="shared" si="114"/>
        <v>Mist/Cloudy</v>
      </c>
      <c r="V762" s="15" t="str">
        <f t="shared" si="115"/>
        <v>Off Peak</v>
      </c>
      <c r="W762" s="15" t="str">
        <f t="shared" si="116"/>
        <v>Feb</v>
      </c>
      <c r="X762" s="15" t="str">
        <f t="shared" si="117"/>
        <v>2011-Feb</v>
      </c>
      <c r="Y762" s="15" t="str">
        <f t="shared" si="118"/>
        <v>Low Demand</v>
      </c>
      <c r="Z762" t="str">
        <f t="shared" si="119"/>
        <v>Friday</v>
      </c>
    </row>
    <row r="763" spans="1:26" x14ac:dyDescent="0.35">
      <c r="A763" s="8">
        <v>762</v>
      </c>
      <c r="B763" s="9">
        <v>40578</v>
      </c>
      <c r="C763" s="8">
        <v>1</v>
      </c>
      <c r="D763" s="8">
        <v>0</v>
      </c>
      <c r="E763" s="8">
        <v>2</v>
      </c>
      <c r="F763" s="8">
        <v>3</v>
      </c>
      <c r="G763" s="8" t="b">
        <v>0</v>
      </c>
      <c r="H763" s="8">
        <v>5</v>
      </c>
      <c r="I763" s="8">
        <v>2</v>
      </c>
      <c r="J763" s="13">
        <v>0.14000000000000001</v>
      </c>
      <c r="K763" s="8">
        <v>0.16669999999999999</v>
      </c>
      <c r="L763" s="8">
        <v>0.63</v>
      </c>
      <c r="M763" s="8">
        <v>0.1045</v>
      </c>
      <c r="N763" s="8">
        <v>0</v>
      </c>
      <c r="O763" s="8">
        <v>1</v>
      </c>
      <c r="P763" s="8">
        <v>1</v>
      </c>
      <c r="Q763" s="15" t="str">
        <f t="shared" si="110"/>
        <v>Weekday</v>
      </c>
      <c r="R763" s="15" t="str">
        <f t="shared" si="111"/>
        <v>Late Night</v>
      </c>
      <c r="S763" s="15" t="str">
        <f t="shared" si="112"/>
        <v>Mild</v>
      </c>
      <c r="T763" s="15" t="str">
        <f t="shared" si="113"/>
        <v>Comfortable</v>
      </c>
      <c r="U763" s="15" t="str">
        <f t="shared" si="114"/>
        <v>Mist/Cloudy</v>
      </c>
      <c r="V763" s="15" t="str">
        <f t="shared" si="115"/>
        <v>Off Peak</v>
      </c>
      <c r="W763" s="15" t="str">
        <f t="shared" si="116"/>
        <v>Feb</v>
      </c>
      <c r="X763" s="15" t="str">
        <f t="shared" si="117"/>
        <v>2011-Feb</v>
      </c>
      <c r="Y763" s="15" t="str">
        <f t="shared" si="118"/>
        <v>Low Demand</v>
      </c>
      <c r="Z763" t="str">
        <f t="shared" si="119"/>
        <v>Friday</v>
      </c>
    </row>
    <row r="764" spans="1:26" x14ac:dyDescent="0.35">
      <c r="A764" s="6">
        <v>763</v>
      </c>
      <c r="B764" s="7">
        <v>40578</v>
      </c>
      <c r="C764" s="6">
        <v>1</v>
      </c>
      <c r="D764" s="6">
        <v>0</v>
      </c>
      <c r="E764" s="6">
        <v>2</v>
      </c>
      <c r="F764" s="6">
        <v>5</v>
      </c>
      <c r="G764" s="6" t="b">
        <v>0</v>
      </c>
      <c r="H764" s="6">
        <v>5</v>
      </c>
      <c r="I764" s="6">
        <v>2</v>
      </c>
      <c r="J764" s="12">
        <v>0.14000000000000001</v>
      </c>
      <c r="K764" s="6">
        <v>0.1515</v>
      </c>
      <c r="L764" s="6">
        <v>0.63</v>
      </c>
      <c r="M764" s="6">
        <v>0.1343</v>
      </c>
      <c r="N764" s="6">
        <v>0</v>
      </c>
      <c r="O764" s="6">
        <v>7</v>
      </c>
      <c r="P764" s="6">
        <v>7</v>
      </c>
      <c r="Q764" s="15" t="str">
        <f t="shared" si="110"/>
        <v>Weekday</v>
      </c>
      <c r="R764" s="15" t="str">
        <f t="shared" si="111"/>
        <v>Late Night</v>
      </c>
      <c r="S764" s="15" t="str">
        <f t="shared" si="112"/>
        <v>Mild</v>
      </c>
      <c r="T764" s="15" t="str">
        <f t="shared" si="113"/>
        <v>Comfortable</v>
      </c>
      <c r="U764" s="15" t="str">
        <f t="shared" si="114"/>
        <v>Mist/Cloudy</v>
      </c>
      <c r="V764" s="15" t="str">
        <f t="shared" si="115"/>
        <v>Off Peak</v>
      </c>
      <c r="W764" s="15" t="str">
        <f t="shared" si="116"/>
        <v>Feb</v>
      </c>
      <c r="X764" s="15" t="str">
        <f t="shared" si="117"/>
        <v>2011-Feb</v>
      </c>
      <c r="Y764" s="15" t="str">
        <f t="shared" si="118"/>
        <v>Low Demand</v>
      </c>
      <c r="Z764" t="str">
        <f t="shared" si="119"/>
        <v>Friday</v>
      </c>
    </row>
    <row r="765" spans="1:26" x14ac:dyDescent="0.35">
      <c r="A765" s="8">
        <v>764</v>
      </c>
      <c r="B765" s="9">
        <v>40578</v>
      </c>
      <c r="C765" s="8">
        <v>1</v>
      </c>
      <c r="D765" s="8">
        <v>0</v>
      </c>
      <c r="E765" s="8">
        <v>2</v>
      </c>
      <c r="F765" s="8">
        <v>6</v>
      </c>
      <c r="G765" s="8" t="b">
        <v>0</v>
      </c>
      <c r="H765" s="8">
        <v>5</v>
      </c>
      <c r="I765" s="8">
        <v>2</v>
      </c>
      <c r="J765" s="13">
        <v>0.16</v>
      </c>
      <c r="K765" s="8">
        <v>0.2273</v>
      </c>
      <c r="L765" s="8">
        <v>0.55000000000000004</v>
      </c>
      <c r="M765" s="8">
        <v>0</v>
      </c>
      <c r="N765" s="8">
        <v>2</v>
      </c>
      <c r="O765" s="8">
        <v>26</v>
      </c>
      <c r="P765" s="8">
        <v>28</v>
      </c>
      <c r="Q765" s="15" t="str">
        <f t="shared" si="110"/>
        <v>Weekday</v>
      </c>
      <c r="R765" s="15" t="str">
        <f t="shared" si="111"/>
        <v>Morning</v>
      </c>
      <c r="S765" s="15" t="str">
        <f t="shared" si="112"/>
        <v>Mild</v>
      </c>
      <c r="T765" s="15" t="str">
        <f t="shared" si="113"/>
        <v>Comfortable</v>
      </c>
      <c r="U765" s="15" t="str">
        <f t="shared" si="114"/>
        <v>Mist/Cloudy</v>
      </c>
      <c r="V765" s="15" t="str">
        <f t="shared" si="115"/>
        <v>Off Peak</v>
      </c>
      <c r="W765" s="15" t="str">
        <f t="shared" si="116"/>
        <v>Feb</v>
      </c>
      <c r="X765" s="15" t="str">
        <f t="shared" si="117"/>
        <v>2011-Feb</v>
      </c>
      <c r="Y765" s="15" t="str">
        <f t="shared" si="118"/>
        <v>Low Demand</v>
      </c>
      <c r="Z765" t="str">
        <f t="shared" si="119"/>
        <v>Friday</v>
      </c>
    </row>
    <row r="766" spans="1:26" x14ac:dyDescent="0.35">
      <c r="A766" s="6">
        <v>765</v>
      </c>
      <c r="B766" s="7">
        <v>40578</v>
      </c>
      <c r="C766" s="6">
        <v>1</v>
      </c>
      <c r="D766" s="6">
        <v>0</v>
      </c>
      <c r="E766" s="6">
        <v>2</v>
      </c>
      <c r="F766" s="6">
        <v>7</v>
      </c>
      <c r="G766" s="6" t="b">
        <v>0</v>
      </c>
      <c r="H766" s="6">
        <v>5</v>
      </c>
      <c r="I766" s="6">
        <v>1</v>
      </c>
      <c r="J766" s="12">
        <v>0.14000000000000001</v>
      </c>
      <c r="K766" s="6">
        <v>0.21210000000000001</v>
      </c>
      <c r="L766" s="6">
        <v>0.59</v>
      </c>
      <c r="M766" s="6">
        <v>0</v>
      </c>
      <c r="N766" s="6">
        <v>0</v>
      </c>
      <c r="O766" s="6">
        <v>87</v>
      </c>
      <c r="P766" s="6">
        <v>87</v>
      </c>
      <c r="Q766" s="15" t="str">
        <f t="shared" si="110"/>
        <v>Weekday</v>
      </c>
      <c r="R766" s="15" t="str">
        <f t="shared" si="111"/>
        <v>Morning</v>
      </c>
      <c r="S766" s="15" t="str">
        <f t="shared" si="112"/>
        <v>Mild</v>
      </c>
      <c r="T766" s="15" t="str">
        <f t="shared" si="113"/>
        <v>Comfortable</v>
      </c>
      <c r="U766" s="15" t="str">
        <f t="shared" si="114"/>
        <v>Clear</v>
      </c>
      <c r="V766" s="15" t="str">
        <f t="shared" si="115"/>
        <v>AM Peak</v>
      </c>
      <c r="W766" s="15" t="str">
        <f t="shared" si="116"/>
        <v>Feb</v>
      </c>
      <c r="X766" s="15" t="str">
        <f t="shared" si="117"/>
        <v>2011-Feb</v>
      </c>
      <c r="Y766" s="15" t="str">
        <f t="shared" si="118"/>
        <v>High Demand</v>
      </c>
      <c r="Z766" t="str">
        <f t="shared" si="119"/>
        <v>Friday</v>
      </c>
    </row>
    <row r="767" spans="1:26" x14ac:dyDescent="0.35">
      <c r="A767" s="8">
        <v>766</v>
      </c>
      <c r="B767" s="9">
        <v>40578</v>
      </c>
      <c r="C767" s="8">
        <v>1</v>
      </c>
      <c r="D767" s="8">
        <v>0</v>
      </c>
      <c r="E767" s="8">
        <v>2</v>
      </c>
      <c r="F767" s="8">
        <v>8</v>
      </c>
      <c r="G767" s="8" t="b">
        <v>0</v>
      </c>
      <c r="H767" s="8">
        <v>5</v>
      </c>
      <c r="I767" s="8">
        <v>1</v>
      </c>
      <c r="J767" s="13">
        <v>0.14000000000000001</v>
      </c>
      <c r="K767" s="8">
        <v>0.1515</v>
      </c>
      <c r="L767" s="8">
        <v>0.74</v>
      </c>
      <c r="M767" s="8">
        <v>0.1343</v>
      </c>
      <c r="N767" s="8">
        <v>3</v>
      </c>
      <c r="O767" s="8">
        <v>217</v>
      </c>
      <c r="P767" s="8">
        <v>220</v>
      </c>
      <c r="Q767" s="15" t="str">
        <f t="shared" si="110"/>
        <v>Weekday</v>
      </c>
      <c r="R767" s="15" t="str">
        <f t="shared" si="111"/>
        <v>Morning</v>
      </c>
      <c r="S767" s="15" t="str">
        <f t="shared" si="112"/>
        <v>Mild</v>
      </c>
      <c r="T767" s="15" t="str">
        <f t="shared" si="113"/>
        <v>Comfortable</v>
      </c>
      <c r="U767" s="15" t="str">
        <f t="shared" si="114"/>
        <v>Clear</v>
      </c>
      <c r="V767" s="15" t="str">
        <f t="shared" si="115"/>
        <v>AM Peak</v>
      </c>
      <c r="W767" s="15" t="str">
        <f t="shared" si="116"/>
        <v>Feb</v>
      </c>
      <c r="X767" s="15" t="str">
        <f t="shared" si="117"/>
        <v>2011-Feb</v>
      </c>
      <c r="Y767" s="15" t="str">
        <f t="shared" si="118"/>
        <v>High Demand</v>
      </c>
      <c r="Z767" t="str">
        <f t="shared" si="119"/>
        <v>Friday</v>
      </c>
    </row>
    <row r="768" spans="1:26" x14ac:dyDescent="0.35">
      <c r="A768" s="6">
        <v>767</v>
      </c>
      <c r="B768" s="7">
        <v>40578</v>
      </c>
      <c r="C768" s="6">
        <v>1</v>
      </c>
      <c r="D768" s="6">
        <v>0</v>
      </c>
      <c r="E768" s="6">
        <v>2</v>
      </c>
      <c r="F768" s="6">
        <v>9</v>
      </c>
      <c r="G768" s="6" t="b">
        <v>0</v>
      </c>
      <c r="H768" s="6">
        <v>5</v>
      </c>
      <c r="I768" s="6">
        <v>2</v>
      </c>
      <c r="J768" s="12">
        <v>0.16</v>
      </c>
      <c r="K768" s="6">
        <v>0.18179999999999999</v>
      </c>
      <c r="L768" s="6">
        <v>0.8</v>
      </c>
      <c r="M768" s="6">
        <v>0.1343</v>
      </c>
      <c r="N768" s="6">
        <v>3</v>
      </c>
      <c r="O768" s="6">
        <v>124</v>
      </c>
      <c r="P768" s="6">
        <v>127</v>
      </c>
      <c r="Q768" s="15" t="str">
        <f t="shared" si="110"/>
        <v>Weekday</v>
      </c>
      <c r="R768" s="15" t="str">
        <f t="shared" si="111"/>
        <v>Morning</v>
      </c>
      <c r="S768" s="15" t="str">
        <f t="shared" si="112"/>
        <v>Mild</v>
      </c>
      <c r="T768" s="15" t="str">
        <f t="shared" si="113"/>
        <v>Comfortable</v>
      </c>
      <c r="U768" s="15" t="str">
        <f t="shared" si="114"/>
        <v>Mist/Cloudy</v>
      </c>
      <c r="V768" s="15" t="str">
        <f t="shared" si="115"/>
        <v>AM Peak</v>
      </c>
      <c r="W768" s="15" t="str">
        <f t="shared" si="116"/>
        <v>Feb</v>
      </c>
      <c r="X768" s="15" t="str">
        <f t="shared" si="117"/>
        <v>2011-Feb</v>
      </c>
      <c r="Y768" s="15" t="str">
        <f t="shared" si="118"/>
        <v>High Demand</v>
      </c>
      <c r="Z768" t="str">
        <f t="shared" si="119"/>
        <v>Friday</v>
      </c>
    </row>
    <row r="769" spans="1:26" x14ac:dyDescent="0.35">
      <c r="A769" s="8">
        <v>768</v>
      </c>
      <c r="B769" s="9">
        <v>40578</v>
      </c>
      <c r="C769" s="8">
        <v>1</v>
      </c>
      <c r="D769" s="8">
        <v>0</v>
      </c>
      <c r="E769" s="8">
        <v>2</v>
      </c>
      <c r="F769" s="8">
        <v>10</v>
      </c>
      <c r="G769" s="8" t="b">
        <v>0</v>
      </c>
      <c r="H769" s="8">
        <v>5</v>
      </c>
      <c r="I769" s="8">
        <v>2</v>
      </c>
      <c r="J769" s="13">
        <v>0.2</v>
      </c>
      <c r="K769" s="8">
        <v>0.21210000000000001</v>
      </c>
      <c r="L769" s="8">
        <v>0.51</v>
      </c>
      <c r="M769" s="8">
        <v>0.1343</v>
      </c>
      <c r="N769" s="8">
        <v>5</v>
      </c>
      <c r="O769" s="8">
        <v>46</v>
      </c>
      <c r="P769" s="8">
        <v>51</v>
      </c>
      <c r="Q769" s="15" t="str">
        <f t="shared" si="110"/>
        <v>Weekday</v>
      </c>
      <c r="R769" s="15" t="str">
        <f t="shared" si="111"/>
        <v>Morning</v>
      </c>
      <c r="S769" s="15" t="str">
        <f t="shared" si="112"/>
        <v>Mild</v>
      </c>
      <c r="T769" s="15" t="str">
        <f t="shared" si="113"/>
        <v>Comfortable</v>
      </c>
      <c r="U769" s="15" t="str">
        <f t="shared" si="114"/>
        <v>Mist/Cloudy</v>
      </c>
      <c r="V769" s="15" t="str">
        <f t="shared" si="115"/>
        <v>Off Peak</v>
      </c>
      <c r="W769" s="15" t="str">
        <f t="shared" si="116"/>
        <v>Feb</v>
      </c>
      <c r="X769" s="15" t="str">
        <f t="shared" si="117"/>
        <v>2011-Feb</v>
      </c>
      <c r="Y769" s="15" t="str">
        <f t="shared" si="118"/>
        <v>Low Demand</v>
      </c>
      <c r="Z769" t="str">
        <f t="shared" si="119"/>
        <v>Friday</v>
      </c>
    </row>
    <row r="770" spans="1:26" x14ac:dyDescent="0.35">
      <c r="A770" s="6">
        <v>769</v>
      </c>
      <c r="B770" s="7">
        <v>40578</v>
      </c>
      <c r="C770" s="6">
        <v>1</v>
      </c>
      <c r="D770" s="6">
        <v>0</v>
      </c>
      <c r="E770" s="6">
        <v>2</v>
      </c>
      <c r="F770" s="6">
        <v>11</v>
      </c>
      <c r="G770" s="6" t="b">
        <v>0</v>
      </c>
      <c r="H770" s="6">
        <v>5</v>
      </c>
      <c r="I770" s="6">
        <v>1</v>
      </c>
      <c r="J770" s="12">
        <v>0.22</v>
      </c>
      <c r="K770" s="6">
        <v>0.2273</v>
      </c>
      <c r="L770" s="6">
        <v>0.51</v>
      </c>
      <c r="M770" s="6">
        <v>0.16420000000000001</v>
      </c>
      <c r="N770" s="6">
        <v>3</v>
      </c>
      <c r="O770" s="6">
        <v>61</v>
      </c>
      <c r="P770" s="6">
        <v>64</v>
      </c>
      <c r="Q770" s="15" t="str">
        <f t="shared" si="110"/>
        <v>Weekday</v>
      </c>
      <c r="R770" s="15" t="str">
        <f t="shared" si="111"/>
        <v>Morning</v>
      </c>
      <c r="S770" s="15" t="str">
        <f t="shared" si="112"/>
        <v>Hot</v>
      </c>
      <c r="T770" s="15" t="str">
        <f t="shared" si="113"/>
        <v>Comfortable</v>
      </c>
      <c r="U770" s="15" t="str">
        <f t="shared" si="114"/>
        <v>Clear</v>
      </c>
      <c r="V770" s="15" t="str">
        <f t="shared" si="115"/>
        <v>Off Peak</v>
      </c>
      <c r="W770" s="15" t="str">
        <f t="shared" si="116"/>
        <v>Feb</v>
      </c>
      <c r="X770" s="15" t="str">
        <f t="shared" si="117"/>
        <v>2011-Feb</v>
      </c>
      <c r="Y770" s="15" t="str">
        <f t="shared" si="118"/>
        <v>High Demand</v>
      </c>
      <c r="Z770" t="str">
        <f t="shared" si="119"/>
        <v>Friday</v>
      </c>
    </row>
    <row r="771" spans="1:26" x14ac:dyDescent="0.35">
      <c r="A771" s="8">
        <v>770</v>
      </c>
      <c r="B771" s="9">
        <v>40578</v>
      </c>
      <c r="C771" s="8">
        <v>1</v>
      </c>
      <c r="D771" s="8">
        <v>0</v>
      </c>
      <c r="E771" s="8">
        <v>2</v>
      </c>
      <c r="F771" s="8">
        <v>12</v>
      </c>
      <c r="G771" s="8" t="b">
        <v>0</v>
      </c>
      <c r="H771" s="8">
        <v>5</v>
      </c>
      <c r="I771" s="8">
        <v>2</v>
      </c>
      <c r="J771" s="13">
        <v>0.24</v>
      </c>
      <c r="K771" s="8">
        <v>0.2424</v>
      </c>
      <c r="L771" s="8">
        <v>0.48</v>
      </c>
      <c r="M771" s="8">
        <v>0.16420000000000001</v>
      </c>
      <c r="N771" s="8">
        <v>8</v>
      </c>
      <c r="O771" s="8">
        <v>78</v>
      </c>
      <c r="P771" s="8">
        <v>86</v>
      </c>
      <c r="Q771" s="15" t="str">
        <f t="shared" ref="Q771:Q834" si="120">IF(H771=6,"Weekend",IF(H771=0,"Weekend","Weekday"))</f>
        <v>Weekday</v>
      </c>
      <c r="R771" s="15" t="str">
        <f t="shared" ref="R771:R834" si="121">IF(F771&lt;6,"Late Night",
   IF(F771&lt;12,"Morning",
   IF(F771&lt;17,"Afternoon",
   IF(B771&lt;21,"Evening","Night"))))</f>
        <v>Afternoon</v>
      </c>
      <c r="S771" s="15" t="str">
        <f t="shared" ref="S771:S834" si="122">IF(J771&lt;=0.1,"Cold",IF(J771&lt;=0.2,"Mild","Hot"))</f>
        <v>Hot</v>
      </c>
      <c r="T771" s="15" t="str">
        <f t="shared" ref="T771:T834" si="123">IF(L771&lt;=0.35,"Dry",IF(L771&lt;=0.85,"Comfortable","Humid"))</f>
        <v>Comfortable</v>
      </c>
      <c r="U771" s="15" t="str">
        <f t="shared" ref="U771:U834" si="124">IF(I771=1,"Clear",IF(I771=2,"Mist/Cloudy",IF(I771=3,"Light Rain","Heavy Rain/Snow")))</f>
        <v>Mist/Cloudy</v>
      </c>
      <c r="V771" s="15" t="str">
        <f t="shared" ref="V771:V834" si="125">IF(AND(F771&gt;=7,F771&lt;=9),"AM Peak", IF(AND(F771&gt;=17,F771&lt;=19),"PM Peak","Off Peak"))</f>
        <v>Off Peak</v>
      </c>
      <c r="W771" s="15" t="str">
        <f t="shared" ref="W771:W834" si="126">IF(E771=1,"Jan","Feb")</f>
        <v>Feb</v>
      </c>
      <c r="X771" s="15" t="str">
        <f t="shared" ref="X771:X834" si="127">TEXT(B771,"yyyy-mmm")</f>
        <v>2011-Feb</v>
      </c>
      <c r="Y771" s="15" t="str">
        <f t="shared" ref="Y771:Y834" si="128">IF(P771&gt;=58.34,"High Demand","Low Demand")</f>
        <v>High Demand</v>
      </c>
      <c r="Z771" t="str">
        <f t="shared" ref="Z771:Z834" si="129">CHOOSE(H771+1,"Sunday","Monday","Tuesday","Wednesday","Thursday","Friday","Saturday")</f>
        <v>Friday</v>
      </c>
    </row>
    <row r="772" spans="1:26" x14ac:dyDescent="0.35">
      <c r="A772" s="6">
        <v>771</v>
      </c>
      <c r="B772" s="7">
        <v>40578</v>
      </c>
      <c r="C772" s="6">
        <v>1</v>
      </c>
      <c r="D772" s="6">
        <v>0</v>
      </c>
      <c r="E772" s="6">
        <v>2</v>
      </c>
      <c r="F772" s="6">
        <v>13</v>
      </c>
      <c r="G772" s="6" t="b">
        <v>0</v>
      </c>
      <c r="H772" s="6">
        <v>5</v>
      </c>
      <c r="I772" s="6">
        <v>2</v>
      </c>
      <c r="J772" s="12">
        <v>0.26</v>
      </c>
      <c r="K772" s="6">
        <v>0.2576</v>
      </c>
      <c r="L772" s="6">
        <v>0.5</v>
      </c>
      <c r="M772" s="6">
        <v>0.22389999999999999</v>
      </c>
      <c r="N772" s="6">
        <v>9</v>
      </c>
      <c r="O772" s="6">
        <v>73</v>
      </c>
      <c r="P772" s="6">
        <v>82</v>
      </c>
      <c r="Q772" s="15" t="str">
        <f t="shared" si="120"/>
        <v>Weekday</v>
      </c>
      <c r="R772" s="15" t="str">
        <f t="shared" si="121"/>
        <v>Afternoon</v>
      </c>
      <c r="S772" s="15" t="str">
        <f t="shared" si="122"/>
        <v>Hot</v>
      </c>
      <c r="T772" s="15" t="str">
        <f t="shared" si="123"/>
        <v>Comfortable</v>
      </c>
      <c r="U772" s="15" t="str">
        <f t="shared" si="124"/>
        <v>Mist/Cloudy</v>
      </c>
      <c r="V772" s="15" t="str">
        <f t="shared" si="125"/>
        <v>Off Peak</v>
      </c>
      <c r="W772" s="15" t="str">
        <f t="shared" si="126"/>
        <v>Feb</v>
      </c>
      <c r="X772" s="15" t="str">
        <f t="shared" si="127"/>
        <v>2011-Feb</v>
      </c>
      <c r="Y772" s="15" t="str">
        <f t="shared" si="128"/>
        <v>High Demand</v>
      </c>
      <c r="Z772" t="str">
        <f t="shared" si="129"/>
        <v>Friday</v>
      </c>
    </row>
    <row r="773" spans="1:26" x14ac:dyDescent="0.35">
      <c r="A773" s="8">
        <v>772</v>
      </c>
      <c r="B773" s="9">
        <v>40578</v>
      </c>
      <c r="C773" s="8">
        <v>1</v>
      </c>
      <c r="D773" s="8">
        <v>0</v>
      </c>
      <c r="E773" s="8">
        <v>2</v>
      </c>
      <c r="F773" s="8">
        <v>14</v>
      </c>
      <c r="G773" s="8" t="b">
        <v>0</v>
      </c>
      <c r="H773" s="8">
        <v>5</v>
      </c>
      <c r="I773" s="8">
        <v>2</v>
      </c>
      <c r="J773" s="13">
        <v>0.28000000000000003</v>
      </c>
      <c r="K773" s="8">
        <v>0.2727</v>
      </c>
      <c r="L773" s="8">
        <v>0.45</v>
      </c>
      <c r="M773" s="8">
        <v>0.16420000000000001</v>
      </c>
      <c r="N773" s="8">
        <v>15</v>
      </c>
      <c r="O773" s="8">
        <v>76</v>
      </c>
      <c r="P773" s="8">
        <v>91</v>
      </c>
      <c r="Q773" s="15" t="str">
        <f t="shared" si="120"/>
        <v>Weekday</v>
      </c>
      <c r="R773" s="15" t="str">
        <f t="shared" si="121"/>
        <v>Afternoon</v>
      </c>
      <c r="S773" s="15" t="str">
        <f t="shared" si="122"/>
        <v>Hot</v>
      </c>
      <c r="T773" s="15" t="str">
        <f t="shared" si="123"/>
        <v>Comfortable</v>
      </c>
      <c r="U773" s="15" t="str">
        <f t="shared" si="124"/>
        <v>Mist/Cloudy</v>
      </c>
      <c r="V773" s="15" t="str">
        <f t="shared" si="125"/>
        <v>Off Peak</v>
      </c>
      <c r="W773" s="15" t="str">
        <f t="shared" si="126"/>
        <v>Feb</v>
      </c>
      <c r="X773" s="15" t="str">
        <f t="shared" si="127"/>
        <v>2011-Feb</v>
      </c>
      <c r="Y773" s="15" t="str">
        <f t="shared" si="128"/>
        <v>High Demand</v>
      </c>
      <c r="Z773" t="str">
        <f t="shared" si="129"/>
        <v>Friday</v>
      </c>
    </row>
    <row r="774" spans="1:26" x14ac:dyDescent="0.35">
      <c r="A774" s="6">
        <v>773</v>
      </c>
      <c r="B774" s="7">
        <v>40578</v>
      </c>
      <c r="C774" s="6">
        <v>1</v>
      </c>
      <c r="D774" s="6">
        <v>0</v>
      </c>
      <c r="E774" s="6">
        <v>2</v>
      </c>
      <c r="F774" s="6">
        <v>15</v>
      </c>
      <c r="G774" s="6" t="b">
        <v>0</v>
      </c>
      <c r="H774" s="6">
        <v>5</v>
      </c>
      <c r="I774" s="6">
        <v>2</v>
      </c>
      <c r="J774" s="12">
        <v>0.28000000000000003</v>
      </c>
      <c r="K774" s="6">
        <v>0.2727</v>
      </c>
      <c r="L774" s="6">
        <v>0.48</v>
      </c>
      <c r="M774" s="6">
        <v>0.25369999999999998</v>
      </c>
      <c r="N774" s="6">
        <v>9</v>
      </c>
      <c r="O774" s="6">
        <v>81</v>
      </c>
      <c r="P774" s="6">
        <v>90</v>
      </c>
      <c r="Q774" s="15" t="str">
        <f t="shared" si="120"/>
        <v>Weekday</v>
      </c>
      <c r="R774" s="15" t="str">
        <f t="shared" si="121"/>
        <v>Afternoon</v>
      </c>
      <c r="S774" s="15" t="str">
        <f t="shared" si="122"/>
        <v>Hot</v>
      </c>
      <c r="T774" s="15" t="str">
        <f t="shared" si="123"/>
        <v>Comfortable</v>
      </c>
      <c r="U774" s="15" t="str">
        <f t="shared" si="124"/>
        <v>Mist/Cloudy</v>
      </c>
      <c r="V774" s="15" t="str">
        <f t="shared" si="125"/>
        <v>Off Peak</v>
      </c>
      <c r="W774" s="15" t="str">
        <f t="shared" si="126"/>
        <v>Feb</v>
      </c>
      <c r="X774" s="15" t="str">
        <f t="shared" si="127"/>
        <v>2011-Feb</v>
      </c>
      <c r="Y774" s="15" t="str">
        <f t="shared" si="128"/>
        <v>High Demand</v>
      </c>
      <c r="Z774" t="str">
        <f t="shared" si="129"/>
        <v>Friday</v>
      </c>
    </row>
    <row r="775" spans="1:26" x14ac:dyDescent="0.35">
      <c r="A775" s="8">
        <v>774</v>
      </c>
      <c r="B775" s="9">
        <v>40578</v>
      </c>
      <c r="C775" s="8">
        <v>1</v>
      </c>
      <c r="D775" s="8">
        <v>0</v>
      </c>
      <c r="E775" s="8">
        <v>2</v>
      </c>
      <c r="F775" s="8">
        <v>16</v>
      </c>
      <c r="G775" s="8" t="b">
        <v>0</v>
      </c>
      <c r="H775" s="8">
        <v>5</v>
      </c>
      <c r="I775" s="8">
        <v>2</v>
      </c>
      <c r="J775" s="13">
        <v>0.3</v>
      </c>
      <c r="K775" s="8">
        <v>0.28789999999999999</v>
      </c>
      <c r="L775" s="8">
        <v>0.42</v>
      </c>
      <c r="M775" s="8">
        <v>0.22389999999999999</v>
      </c>
      <c r="N775" s="8">
        <v>8</v>
      </c>
      <c r="O775" s="8">
        <v>91</v>
      </c>
      <c r="P775" s="8">
        <v>99</v>
      </c>
      <c r="Q775" s="15" t="str">
        <f t="shared" si="120"/>
        <v>Weekday</v>
      </c>
      <c r="R775" s="15" t="str">
        <f t="shared" si="121"/>
        <v>Afternoon</v>
      </c>
      <c r="S775" s="15" t="str">
        <f t="shared" si="122"/>
        <v>Hot</v>
      </c>
      <c r="T775" s="15" t="str">
        <f t="shared" si="123"/>
        <v>Comfortable</v>
      </c>
      <c r="U775" s="15" t="str">
        <f t="shared" si="124"/>
        <v>Mist/Cloudy</v>
      </c>
      <c r="V775" s="15" t="str">
        <f t="shared" si="125"/>
        <v>Off Peak</v>
      </c>
      <c r="W775" s="15" t="str">
        <f t="shared" si="126"/>
        <v>Feb</v>
      </c>
      <c r="X775" s="15" t="str">
        <f t="shared" si="127"/>
        <v>2011-Feb</v>
      </c>
      <c r="Y775" s="15" t="str">
        <f t="shared" si="128"/>
        <v>High Demand</v>
      </c>
      <c r="Z775" t="str">
        <f t="shared" si="129"/>
        <v>Friday</v>
      </c>
    </row>
    <row r="776" spans="1:26" x14ac:dyDescent="0.35">
      <c r="A776" s="6">
        <v>775</v>
      </c>
      <c r="B776" s="7">
        <v>40578</v>
      </c>
      <c r="C776" s="6">
        <v>1</v>
      </c>
      <c r="D776" s="6">
        <v>0</v>
      </c>
      <c r="E776" s="6">
        <v>2</v>
      </c>
      <c r="F776" s="6">
        <v>17</v>
      </c>
      <c r="G776" s="6" t="b">
        <v>0</v>
      </c>
      <c r="H776" s="6">
        <v>5</v>
      </c>
      <c r="I776" s="6">
        <v>2</v>
      </c>
      <c r="J776" s="12">
        <v>0.26</v>
      </c>
      <c r="K776" s="6">
        <v>0.2727</v>
      </c>
      <c r="L776" s="6">
        <v>0.56000000000000005</v>
      </c>
      <c r="M776" s="6">
        <v>0.1343</v>
      </c>
      <c r="N776" s="6">
        <v>10</v>
      </c>
      <c r="O776" s="6">
        <v>195</v>
      </c>
      <c r="P776" s="6">
        <v>205</v>
      </c>
      <c r="Q776" s="15" t="str">
        <f t="shared" si="120"/>
        <v>Weekday</v>
      </c>
      <c r="R776" s="15" t="str">
        <f t="shared" si="121"/>
        <v>Night</v>
      </c>
      <c r="S776" s="15" t="str">
        <f t="shared" si="122"/>
        <v>Hot</v>
      </c>
      <c r="T776" s="15" t="str">
        <f t="shared" si="123"/>
        <v>Comfortable</v>
      </c>
      <c r="U776" s="15" t="str">
        <f t="shared" si="124"/>
        <v>Mist/Cloudy</v>
      </c>
      <c r="V776" s="15" t="str">
        <f t="shared" si="125"/>
        <v>PM Peak</v>
      </c>
      <c r="W776" s="15" t="str">
        <f t="shared" si="126"/>
        <v>Feb</v>
      </c>
      <c r="X776" s="15" t="str">
        <f t="shared" si="127"/>
        <v>2011-Feb</v>
      </c>
      <c r="Y776" s="15" t="str">
        <f t="shared" si="128"/>
        <v>High Demand</v>
      </c>
      <c r="Z776" t="str">
        <f t="shared" si="129"/>
        <v>Friday</v>
      </c>
    </row>
    <row r="777" spans="1:26" x14ac:dyDescent="0.35">
      <c r="A777" s="8">
        <v>776</v>
      </c>
      <c r="B777" s="9">
        <v>40578</v>
      </c>
      <c r="C777" s="8">
        <v>1</v>
      </c>
      <c r="D777" s="8">
        <v>0</v>
      </c>
      <c r="E777" s="8">
        <v>2</v>
      </c>
      <c r="F777" s="8">
        <v>18</v>
      </c>
      <c r="G777" s="8" t="b">
        <v>0</v>
      </c>
      <c r="H777" s="8">
        <v>5</v>
      </c>
      <c r="I777" s="8">
        <v>2</v>
      </c>
      <c r="J777" s="13">
        <v>0.24</v>
      </c>
      <c r="K777" s="8">
        <v>0.2576</v>
      </c>
      <c r="L777" s="8">
        <v>0.6</v>
      </c>
      <c r="M777" s="8">
        <v>0.1045</v>
      </c>
      <c r="N777" s="8">
        <v>3</v>
      </c>
      <c r="O777" s="8">
        <v>152</v>
      </c>
      <c r="P777" s="8">
        <v>155</v>
      </c>
      <c r="Q777" s="15" t="str">
        <f t="shared" si="120"/>
        <v>Weekday</v>
      </c>
      <c r="R777" s="15" t="str">
        <f t="shared" si="121"/>
        <v>Night</v>
      </c>
      <c r="S777" s="15" t="str">
        <f t="shared" si="122"/>
        <v>Hot</v>
      </c>
      <c r="T777" s="15" t="str">
        <f t="shared" si="123"/>
        <v>Comfortable</v>
      </c>
      <c r="U777" s="15" t="str">
        <f t="shared" si="124"/>
        <v>Mist/Cloudy</v>
      </c>
      <c r="V777" s="15" t="str">
        <f t="shared" si="125"/>
        <v>PM Peak</v>
      </c>
      <c r="W777" s="15" t="str">
        <f t="shared" si="126"/>
        <v>Feb</v>
      </c>
      <c r="X777" s="15" t="str">
        <f t="shared" si="127"/>
        <v>2011-Feb</v>
      </c>
      <c r="Y777" s="15" t="str">
        <f t="shared" si="128"/>
        <v>High Demand</v>
      </c>
      <c r="Z777" t="str">
        <f t="shared" si="129"/>
        <v>Friday</v>
      </c>
    </row>
    <row r="778" spans="1:26" x14ac:dyDescent="0.35">
      <c r="A778" s="6">
        <v>777</v>
      </c>
      <c r="B778" s="7">
        <v>40578</v>
      </c>
      <c r="C778" s="6">
        <v>1</v>
      </c>
      <c r="D778" s="6">
        <v>0</v>
      </c>
      <c r="E778" s="6">
        <v>2</v>
      </c>
      <c r="F778" s="6">
        <v>19</v>
      </c>
      <c r="G778" s="6" t="b">
        <v>0</v>
      </c>
      <c r="H778" s="6">
        <v>5</v>
      </c>
      <c r="I778" s="6">
        <v>2</v>
      </c>
      <c r="J778" s="12">
        <v>0.24</v>
      </c>
      <c r="K778" s="6">
        <v>0.2424</v>
      </c>
      <c r="L778" s="6">
        <v>0.65</v>
      </c>
      <c r="M778" s="6">
        <v>0.1343</v>
      </c>
      <c r="N778" s="6">
        <v>1</v>
      </c>
      <c r="O778" s="6">
        <v>102</v>
      </c>
      <c r="P778" s="6">
        <v>103</v>
      </c>
      <c r="Q778" s="15" t="str">
        <f t="shared" si="120"/>
        <v>Weekday</v>
      </c>
      <c r="R778" s="15" t="str">
        <f t="shared" si="121"/>
        <v>Night</v>
      </c>
      <c r="S778" s="15" t="str">
        <f t="shared" si="122"/>
        <v>Hot</v>
      </c>
      <c r="T778" s="15" t="str">
        <f t="shared" si="123"/>
        <v>Comfortable</v>
      </c>
      <c r="U778" s="15" t="str">
        <f t="shared" si="124"/>
        <v>Mist/Cloudy</v>
      </c>
      <c r="V778" s="15" t="str">
        <f t="shared" si="125"/>
        <v>PM Peak</v>
      </c>
      <c r="W778" s="15" t="str">
        <f t="shared" si="126"/>
        <v>Feb</v>
      </c>
      <c r="X778" s="15" t="str">
        <f t="shared" si="127"/>
        <v>2011-Feb</v>
      </c>
      <c r="Y778" s="15" t="str">
        <f t="shared" si="128"/>
        <v>High Demand</v>
      </c>
      <c r="Z778" t="str">
        <f t="shared" si="129"/>
        <v>Friday</v>
      </c>
    </row>
    <row r="779" spans="1:26" x14ac:dyDescent="0.35">
      <c r="A779" s="8">
        <v>778</v>
      </c>
      <c r="B779" s="9">
        <v>40578</v>
      </c>
      <c r="C779" s="8">
        <v>1</v>
      </c>
      <c r="D779" s="8">
        <v>0</v>
      </c>
      <c r="E779" s="8">
        <v>2</v>
      </c>
      <c r="F779" s="8">
        <v>20</v>
      </c>
      <c r="G779" s="8" t="b">
        <v>0</v>
      </c>
      <c r="H779" s="8">
        <v>5</v>
      </c>
      <c r="I779" s="8">
        <v>2</v>
      </c>
      <c r="J779" s="13">
        <v>0.24</v>
      </c>
      <c r="K779" s="8">
        <v>0.2424</v>
      </c>
      <c r="L779" s="8">
        <v>0.65</v>
      </c>
      <c r="M779" s="8">
        <v>0.16420000000000001</v>
      </c>
      <c r="N779" s="8">
        <v>2</v>
      </c>
      <c r="O779" s="8">
        <v>69</v>
      </c>
      <c r="P779" s="8">
        <v>71</v>
      </c>
      <c r="Q779" s="15" t="str">
        <f t="shared" si="120"/>
        <v>Weekday</v>
      </c>
      <c r="R779" s="15" t="str">
        <f t="shared" si="121"/>
        <v>Night</v>
      </c>
      <c r="S779" s="15" t="str">
        <f t="shared" si="122"/>
        <v>Hot</v>
      </c>
      <c r="T779" s="15" t="str">
        <f t="shared" si="123"/>
        <v>Comfortable</v>
      </c>
      <c r="U779" s="15" t="str">
        <f t="shared" si="124"/>
        <v>Mist/Cloudy</v>
      </c>
      <c r="V779" s="15" t="str">
        <f t="shared" si="125"/>
        <v>Off Peak</v>
      </c>
      <c r="W779" s="15" t="str">
        <f t="shared" si="126"/>
        <v>Feb</v>
      </c>
      <c r="X779" s="15" t="str">
        <f t="shared" si="127"/>
        <v>2011-Feb</v>
      </c>
      <c r="Y779" s="15" t="str">
        <f t="shared" si="128"/>
        <v>High Demand</v>
      </c>
      <c r="Z779" t="str">
        <f t="shared" si="129"/>
        <v>Friday</v>
      </c>
    </row>
    <row r="780" spans="1:26" x14ac:dyDescent="0.35">
      <c r="A780" s="6">
        <v>779</v>
      </c>
      <c r="B780" s="7">
        <v>40578</v>
      </c>
      <c r="C780" s="6">
        <v>1</v>
      </c>
      <c r="D780" s="6">
        <v>0</v>
      </c>
      <c r="E780" s="6">
        <v>2</v>
      </c>
      <c r="F780" s="6">
        <v>21</v>
      </c>
      <c r="G780" s="6" t="b">
        <v>0</v>
      </c>
      <c r="H780" s="6">
        <v>5</v>
      </c>
      <c r="I780" s="6">
        <v>2</v>
      </c>
      <c r="J780" s="12">
        <v>0.24</v>
      </c>
      <c r="K780" s="6">
        <v>0.2424</v>
      </c>
      <c r="L780" s="6">
        <v>0.7</v>
      </c>
      <c r="M780" s="6">
        <v>0.16420000000000001</v>
      </c>
      <c r="N780" s="6">
        <v>2</v>
      </c>
      <c r="O780" s="6">
        <v>41</v>
      </c>
      <c r="P780" s="6">
        <v>43</v>
      </c>
      <c r="Q780" s="15" t="str">
        <f t="shared" si="120"/>
        <v>Weekday</v>
      </c>
      <c r="R780" s="15" t="str">
        <f t="shared" si="121"/>
        <v>Night</v>
      </c>
      <c r="S780" s="15" t="str">
        <f t="shared" si="122"/>
        <v>Hot</v>
      </c>
      <c r="T780" s="15" t="str">
        <f t="shared" si="123"/>
        <v>Comfortable</v>
      </c>
      <c r="U780" s="15" t="str">
        <f t="shared" si="124"/>
        <v>Mist/Cloudy</v>
      </c>
      <c r="V780" s="15" t="str">
        <f t="shared" si="125"/>
        <v>Off Peak</v>
      </c>
      <c r="W780" s="15" t="str">
        <f t="shared" si="126"/>
        <v>Feb</v>
      </c>
      <c r="X780" s="15" t="str">
        <f t="shared" si="127"/>
        <v>2011-Feb</v>
      </c>
      <c r="Y780" s="15" t="str">
        <f t="shared" si="128"/>
        <v>Low Demand</v>
      </c>
      <c r="Z780" t="str">
        <f t="shared" si="129"/>
        <v>Friday</v>
      </c>
    </row>
    <row r="781" spans="1:26" x14ac:dyDescent="0.35">
      <c r="A781" s="8">
        <v>780</v>
      </c>
      <c r="B781" s="9">
        <v>40578</v>
      </c>
      <c r="C781" s="8">
        <v>1</v>
      </c>
      <c r="D781" s="8">
        <v>0</v>
      </c>
      <c r="E781" s="8">
        <v>2</v>
      </c>
      <c r="F781" s="8">
        <v>22</v>
      </c>
      <c r="G781" s="8" t="b">
        <v>0</v>
      </c>
      <c r="H781" s="8">
        <v>5</v>
      </c>
      <c r="I781" s="8">
        <v>2</v>
      </c>
      <c r="J781" s="13">
        <v>0.24</v>
      </c>
      <c r="K781" s="8">
        <v>0.2424</v>
      </c>
      <c r="L781" s="8">
        <v>0.65</v>
      </c>
      <c r="M781" s="8">
        <v>0.16420000000000001</v>
      </c>
      <c r="N781" s="8">
        <v>1</v>
      </c>
      <c r="O781" s="8">
        <v>45</v>
      </c>
      <c r="P781" s="8">
        <v>46</v>
      </c>
      <c r="Q781" s="15" t="str">
        <f t="shared" si="120"/>
        <v>Weekday</v>
      </c>
      <c r="R781" s="15" t="str">
        <f t="shared" si="121"/>
        <v>Night</v>
      </c>
      <c r="S781" s="15" t="str">
        <f t="shared" si="122"/>
        <v>Hot</v>
      </c>
      <c r="T781" s="15" t="str">
        <f t="shared" si="123"/>
        <v>Comfortable</v>
      </c>
      <c r="U781" s="15" t="str">
        <f t="shared" si="124"/>
        <v>Mist/Cloudy</v>
      </c>
      <c r="V781" s="15" t="str">
        <f t="shared" si="125"/>
        <v>Off Peak</v>
      </c>
      <c r="W781" s="15" t="str">
        <f t="shared" si="126"/>
        <v>Feb</v>
      </c>
      <c r="X781" s="15" t="str">
        <f t="shared" si="127"/>
        <v>2011-Feb</v>
      </c>
      <c r="Y781" s="15" t="str">
        <f t="shared" si="128"/>
        <v>Low Demand</v>
      </c>
      <c r="Z781" t="str">
        <f t="shared" si="129"/>
        <v>Friday</v>
      </c>
    </row>
    <row r="782" spans="1:26" x14ac:dyDescent="0.35">
      <c r="A782" s="6">
        <v>781</v>
      </c>
      <c r="B782" s="7">
        <v>40578</v>
      </c>
      <c r="C782" s="6">
        <v>1</v>
      </c>
      <c r="D782" s="6">
        <v>0</v>
      </c>
      <c r="E782" s="6">
        <v>2</v>
      </c>
      <c r="F782" s="6">
        <v>23</v>
      </c>
      <c r="G782" s="6" t="b">
        <v>0</v>
      </c>
      <c r="H782" s="6">
        <v>5</v>
      </c>
      <c r="I782" s="6">
        <v>2</v>
      </c>
      <c r="J782" s="12">
        <v>0.24</v>
      </c>
      <c r="K782" s="6">
        <v>0.2424</v>
      </c>
      <c r="L782" s="6">
        <v>0.7</v>
      </c>
      <c r="M782" s="6">
        <v>0.1343</v>
      </c>
      <c r="N782" s="6">
        <v>1</v>
      </c>
      <c r="O782" s="6">
        <v>30</v>
      </c>
      <c r="P782" s="6">
        <v>31</v>
      </c>
      <c r="Q782" s="15" t="str">
        <f t="shared" si="120"/>
        <v>Weekday</v>
      </c>
      <c r="R782" s="15" t="str">
        <f t="shared" si="121"/>
        <v>Night</v>
      </c>
      <c r="S782" s="15" t="str">
        <f t="shared" si="122"/>
        <v>Hot</v>
      </c>
      <c r="T782" s="15" t="str">
        <f t="shared" si="123"/>
        <v>Comfortable</v>
      </c>
      <c r="U782" s="15" t="str">
        <f t="shared" si="124"/>
        <v>Mist/Cloudy</v>
      </c>
      <c r="V782" s="15" t="str">
        <f t="shared" si="125"/>
        <v>Off Peak</v>
      </c>
      <c r="W782" s="15" t="str">
        <f t="shared" si="126"/>
        <v>Feb</v>
      </c>
      <c r="X782" s="15" t="str">
        <f t="shared" si="127"/>
        <v>2011-Feb</v>
      </c>
      <c r="Y782" s="15" t="str">
        <f t="shared" si="128"/>
        <v>Low Demand</v>
      </c>
      <c r="Z782" t="str">
        <f t="shared" si="129"/>
        <v>Friday</v>
      </c>
    </row>
    <row r="783" spans="1:26" x14ac:dyDescent="0.35">
      <c r="A783" s="8">
        <v>782</v>
      </c>
      <c r="B783" s="9">
        <v>40579</v>
      </c>
      <c r="C783" s="8">
        <v>1</v>
      </c>
      <c r="D783" s="8">
        <v>0</v>
      </c>
      <c r="E783" s="8">
        <v>2</v>
      </c>
      <c r="F783" s="8">
        <v>0</v>
      </c>
      <c r="G783" s="8" t="b">
        <v>0</v>
      </c>
      <c r="H783" s="8">
        <v>6</v>
      </c>
      <c r="I783" s="8">
        <v>2</v>
      </c>
      <c r="J783" s="13">
        <v>0.24</v>
      </c>
      <c r="K783" s="8">
        <v>0.2424</v>
      </c>
      <c r="L783" s="8">
        <v>0.7</v>
      </c>
      <c r="M783" s="8">
        <v>0.16420000000000001</v>
      </c>
      <c r="N783" s="8">
        <v>3</v>
      </c>
      <c r="O783" s="8">
        <v>36</v>
      </c>
      <c r="P783" s="8">
        <v>39</v>
      </c>
      <c r="Q783" s="15" t="str">
        <f t="shared" si="120"/>
        <v>Weekend</v>
      </c>
      <c r="R783" s="15" t="str">
        <f t="shared" si="121"/>
        <v>Late Night</v>
      </c>
      <c r="S783" s="15" t="str">
        <f t="shared" si="122"/>
        <v>Hot</v>
      </c>
      <c r="T783" s="15" t="str">
        <f t="shared" si="123"/>
        <v>Comfortable</v>
      </c>
      <c r="U783" s="15" t="str">
        <f t="shared" si="124"/>
        <v>Mist/Cloudy</v>
      </c>
      <c r="V783" s="15" t="str">
        <f t="shared" si="125"/>
        <v>Off Peak</v>
      </c>
      <c r="W783" s="15" t="str">
        <f t="shared" si="126"/>
        <v>Feb</v>
      </c>
      <c r="X783" s="15" t="str">
        <f t="shared" si="127"/>
        <v>2011-Feb</v>
      </c>
      <c r="Y783" s="15" t="str">
        <f t="shared" si="128"/>
        <v>Low Demand</v>
      </c>
      <c r="Z783" t="str">
        <f t="shared" si="129"/>
        <v>Saturday</v>
      </c>
    </row>
    <row r="784" spans="1:26" x14ac:dyDescent="0.35">
      <c r="A784" s="6">
        <v>783</v>
      </c>
      <c r="B784" s="7">
        <v>40579</v>
      </c>
      <c r="C784" s="6">
        <v>1</v>
      </c>
      <c r="D784" s="6">
        <v>0</v>
      </c>
      <c r="E784" s="6">
        <v>2</v>
      </c>
      <c r="F784" s="6">
        <v>1</v>
      </c>
      <c r="G784" s="6" t="b">
        <v>0</v>
      </c>
      <c r="H784" s="6">
        <v>6</v>
      </c>
      <c r="I784" s="6">
        <v>2</v>
      </c>
      <c r="J784" s="12">
        <v>0.24</v>
      </c>
      <c r="K784" s="6">
        <v>0.2424</v>
      </c>
      <c r="L784" s="6">
        <v>0.65</v>
      </c>
      <c r="M784" s="6">
        <v>0.16420000000000001</v>
      </c>
      <c r="N784" s="6">
        <v>1</v>
      </c>
      <c r="O784" s="6">
        <v>17</v>
      </c>
      <c r="P784" s="6">
        <v>18</v>
      </c>
      <c r="Q784" s="15" t="str">
        <f t="shared" si="120"/>
        <v>Weekend</v>
      </c>
      <c r="R784" s="15" t="str">
        <f t="shared" si="121"/>
        <v>Late Night</v>
      </c>
      <c r="S784" s="15" t="str">
        <f t="shared" si="122"/>
        <v>Hot</v>
      </c>
      <c r="T784" s="15" t="str">
        <f t="shared" si="123"/>
        <v>Comfortable</v>
      </c>
      <c r="U784" s="15" t="str">
        <f t="shared" si="124"/>
        <v>Mist/Cloudy</v>
      </c>
      <c r="V784" s="15" t="str">
        <f t="shared" si="125"/>
        <v>Off Peak</v>
      </c>
      <c r="W784" s="15" t="str">
        <f t="shared" si="126"/>
        <v>Feb</v>
      </c>
      <c r="X784" s="15" t="str">
        <f t="shared" si="127"/>
        <v>2011-Feb</v>
      </c>
      <c r="Y784" s="15" t="str">
        <f t="shared" si="128"/>
        <v>Low Demand</v>
      </c>
      <c r="Z784" t="str">
        <f t="shared" si="129"/>
        <v>Saturday</v>
      </c>
    </row>
    <row r="785" spans="1:26" x14ac:dyDescent="0.35">
      <c r="A785" s="8">
        <v>784</v>
      </c>
      <c r="B785" s="9">
        <v>40579</v>
      </c>
      <c r="C785" s="8">
        <v>1</v>
      </c>
      <c r="D785" s="8">
        <v>0</v>
      </c>
      <c r="E785" s="8">
        <v>2</v>
      </c>
      <c r="F785" s="8">
        <v>2</v>
      </c>
      <c r="G785" s="8" t="b">
        <v>0</v>
      </c>
      <c r="H785" s="8">
        <v>6</v>
      </c>
      <c r="I785" s="8">
        <v>2</v>
      </c>
      <c r="J785" s="13">
        <v>0.24</v>
      </c>
      <c r="K785" s="8">
        <v>0.2424</v>
      </c>
      <c r="L785" s="8">
        <v>0.75</v>
      </c>
      <c r="M785" s="8">
        <v>0.16420000000000001</v>
      </c>
      <c r="N785" s="8">
        <v>5</v>
      </c>
      <c r="O785" s="8">
        <v>12</v>
      </c>
      <c r="P785" s="8">
        <v>17</v>
      </c>
      <c r="Q785" s="15" t="str">
        <f t="shared" si="120"/>
        <v>Weekend</v>
      </c>
      <c r="R785" s="15" t="str">
        <f t="shared" si="121"/>
        <v>Late Night</v>
      </c>
      <c r="S785" s="15" t="str">
        <f t="shared" si="122"/>
        <v>Hot</v>
      </c>
      <c r="T785" s="15" t="str">
        <f t="shared" si="123"/>
        <v>Comfortable</v>
      </c>
      <c r="U785" s="15" t="str">
        <f t="shared" si="124"/>
        <v>Mist/Cloudy</v>
      </c>
      <c r="V785" s="15" t="str">
        <f t="shared" si="125"/>
        <v>Off Peak</v>
      </c>
      <c r="W785" s="15" t="str">
        <f t="shared" si="126"/>
        <v>Feb</v>
      </c>
      <c r="X785" s="15" t="str">
        <f t="shared" si="127"/>
        <v>2011-Feb</v>
      </c>
      <c r="Y785" s="15" t="str">
        <f t="shared" si="128"/>
        <v>Low Demand</v>
      </c>
      <c r="Z785" t="str">
        <f t="shared" si="129"/>
        <v>Saturday</v>
      </c>
    </row>
    <row r="786" spans="1:26" x14ac:dyDescent="0.35">
      <c r="A786" s="6">
        <v>785</v>
      </c>
      <c r="B786" s="7">
        <v>40579</v>
      </c>
      <c r="C786" s="6">
        <v>1</v>
      </c>
      <c r="D786" s="6">
        <v>0</v>
      </c>
      <c r="E786" s="6">
        <v>2</v>
      </c>
      <c r="F786" s="6">
        <v>3</v>
      </c>
      <c r="G786" s="6" t="b">
        <v>0</v>
      </c>
      <c r="H786" s="6">
        <v>6</v>
      </c>
      <c r="I786" s="6">
        <v>2</v>
      </c>
      <c r="J786" s="12">
        <v>0.24</v>
      </c>
      <c r="K786" s="6">
        <v>0.2424</v>
      </c>
      <c r="L786" s="6">
        <v>0.75</v>
      </c>
      <c r="M786" s="6">
        <v>0.16420000000000001</v>
      </c>
      <c r="N786" s="6">
        <v>1</v>
      </c>
      <c r="O786" s="6">
        <v>10</v>
      </c>
      <c r="P786" s="6">
        <v>11</v>
      </c>
      <c r="Q786" s="15" t="str">
        <f t="shared" si="120"/>
        <v>Weekend</v>
      </c>
      <c r="R786" s="15" t="str">
        <f t="shared" si="121"/>
        <v>Late Night</v>
      </c>
      <c r="S786" s="15" t="str">
        <f t="shared" si="122"/>
        <v>Hot</v>
      </c>
      <c r="T786" s="15" t="str">
        <f t="shared" si="123"/>
        <v>Comfortable</v>
      </c>
      <c r="U786" s="15" t="str">
        <f t="shared" si="124"/>
        <v>Mist/Cloudy</v>
      </c>
      <c r="V786" s="15" t="str">
        <f t="shared" si="125"/>
        <v>Off Peak</v>
      </c>
      <c r="W786" s="15" t="str">
        <f t="shared" si="126"/>
        <v>Feb</v>
      </c>
      <c r="X786" s="15" t="str">
        <f t="shared" si="127"/>
        <v>2011-Feb</v>
      </c>
      <c r="Y786" s="15" t="str">
        <f t="shared" si="128"/>
        <v>Low Demand</v>
      </c>
      <c r="Z786" t="str">
        <f t="shared" si="129"/>
        <v>Saturday</v>
      </c>
    </row>
    <row r="787" spans="1:26" x14ac:dyDescent="0.35">
      <c r="A787" s="8">
        <v>786</v>
      </c>
      <c r="B787" s="9">
        <v>40579</v>
      </c>
      <c r="C787" s="8">
        <v>1</v>
      </c>
      <c r="D787" s="8">
        <v>0</v>
      </c>
      <c r="E787" s="8">
        <v>2</v>
      </c>
      <c r="F787" s="8">
        <v>4</v>
      </c>
      <c r="G787" s="8" t="b">
        <v>0</v>
      </c>
      <c r="H787" s="8">
        <v>6</v>
      </c>
      <c r="I787" s="8">
        <v>3</v>
      </c>
      <c r="J787" s="13">
        <v>0.22</v>
      </c>
      <c r="K787" s="8">
        <v>0.2273</v>
      </c>
      <c r="L787" s="8">
        <v>0.93</v>
      </c>
      <c r="M787" s="8">
        <v>0.1343</v>
      </c>
      <c r="N787" s="8">
        <v>0</v>
      </c>
      <c r="O787" s="8">
        <v>8</v>
      </c>
      <c r="P787" s="8">
        <v>8</v>
      </c>
      <c r="Q787" s="15" t="str">
        <f t="shared" si="120"/>
        <v>Weekend</v>
      </c>
      <c r="R787" s="15" t="str">
        <f t="shared" si="121"/>
        <v>Late Night</v>
      </c>
      <c r="S787" s="15" t="str">
        <f t="shared" si="122"/>
        <v>Hot</v>
      </c>
      <c r="T787" s="15" t="str">
        <f t="shared" si="123"/>
        <v>Humid</v>
      </c>
      <c r="U787" s="15" t="str">
        <f t="shared" si="124"/>
        <v>Light Rain</v>
      </c>
      <c r="V787" s="15" t="str">
        <f t="shared" si="125"/>
        <v>Off Peak</v>
      </c>
      <c r="W787" s="15" t="str">
        <f t="shared" si="126"/>
        <v>Feb</v>
      </c>
      <c r="X787" s="15" t="str">
        <f t="shared" si="127"/>
        <v>2011-Feb</v>
      </c>
      <c r="Y787" s="15" t="str">
        <f t="shared" si="128"/>
        <v>Low Demand</v>
      </c>
      <c r="Z787" t="str">
        <f t="shared" si="129"/>
        <v>Saturday</v>
      </c>
    </row>
    <row r="788" spans="1:26" x14ac:dyDescent="0.35">
      <c r="A788" s="6">
        <v>787</v>
      </c>
      <c r="B788" s="7">
        <v>40579</v>
      </c>
      <c r="C788" s="6">
        <v>1</v>
      </c>
      <c r="D788" s="6">
        <v>0</v>
      </c>
      <c r="E788" s="6">
        <v>2</v>
      </c>
      <c r="F788" s="6">
        <v>5</v>
      </c>
      <c r="G788" s="6" t="b">
        <v>0</v>
      </c>
      <c r="H788" s="6">
        <v>6</v>
      </c>
      <c r="I788" s="6">
        <v>3</v>
      </c>
      <c r="J788" s="12">
        <v>0.2</v>
      </c>
      <c r="K788" s="6">
        <v>0.2273</v>
      </c>
      <c r="L788" s="6">
        <v>1</v>
      </c>
      <c r="M788" s="6">
        <v>8.9599999999999999E-2</v>
      </c>
      <c r="N788" s="6">
        <v>0</v>
      </c>
      <c r="O788" s="6">
        <v>9</v>
      </c>
      <c r="P788" s="6">
        <v>9</v>
      </c>
      <c r="Q788" s="15" t="str">
        <f t="shared" si="120"/>
        <v>Weekend</v>
      </c>
      <c r="R788" s="15" t="str">
        <f t="shared" si="121"/>
        <v>Late Night</v>
      </c>
      <c r="S788" s="15" t="str">
        <f t="shared" si="122"/>
        <v>Mild</v>
      </c>
      <c r="T788" s="15" t="str">
        <f t="shared" si="123"/>
        <v>Humid</v>
      </c>
      <c r="U788" s="15" t="str">
        <f t="shared" si="124"/>
        <v>Light Rain</v>
      </c>
      <c r="V788" s="15" t="str">
        <f t="shared" si="125"/>
        <v>Off Peak</v>
      </c>
      <c r="W788" s="15" t="str">
        <f t="shared" si="126"/>
        <v>Feb</v>
      </c>
      <c r="X788" s="15" t="str">
        <f t="shared" si="127"/>
        <v>2011-Feb</v>
      </c>
      <c r="Y788" s="15" t="str">
        <f t="shared" si="128"/>
        <v>Low Demand</v>
      </c>
      <c r="Z788" t="str">
        <f t="shared" si="129"/>
        <v>Saturday</v>
      </c>
    </row>
    <row r="789" spans="1:26" x14ac:dyDescent="0.35">
      <c r="A789" s="8">
        <v>788</v>
      </c>
      <c r="B789" s="9">
        <v>40579</v>
      </c>
      <c r="C789" s="8">
        <v>1</v>
      </c>
      <c r="D789" s="8">
        <v>0</v>
      </c>
      <c r="E789" s="8">
        <v>2</v>
      </c>
      <c r="F789" s="8">
        <v>6</v>
      </c>
      <c r="G789" s="8" t="b">
        <v>0</v>
      </c>
      <c r="H789" s="8">
        <v>6</v>
      </c>
      <c r="I789" s="8">
        <v>3</v>
      </c>
      <c r="J789" s="13">
        <v>0.2</v>
      </c>
      <c r="K789" s="8">
        <v>0.2576</v>
      </c>
      <c r="L789" s="8">
        <v>1</v>
      </c>
      <c r="M789" s="8">
        <v>0</v>
      </c>
      <c r="N789" s="8">
        <v>0</v>
      </c>
      <c r="O789" s="8">
        <v>4</v>
      </c>
      <c r="P789" s="8">
        <v>4</v>
      </c>
      <c r="Q789" s="15" t="str">
        <f t="shared" si="120"/>
        <v>Weekend</v>
      </c>
      <c r="R789" s="15" t="str">
        <f t="shared" si="121"/>
        <v>Morning</v>
      </c>
      <c r="S789" s="15" t="str">
        <f t="shared" si="122"/>
        <v>Mild</v>
      </c>
      <c r="T789" s="15" t="str">
        <f t="shared" si="123"/>
        <v>Humid</v>
      </c>
      <c r="U789" s="15" t="str">
        <f t="shared" si="124"/>
        <v>Light Rain</v>
      </c>
      <c r="V789" s="15" t="str">
        <f t="shared" si="125"/>
        <v>Off Peak</v>
      </c>
      <c r="W789" s="15" t="str">
        <f t="shared" si="126"/>
        <v>Feb</v>
      </c>
      <c r="X789" s="15" t="str">
        <f t="shared" si="127"/>
        <v>2011-Feb</v>
      </c>
      <c r="Y789" s="15" t="str">
        <f t="shared" si="128"/>
        <v>Low Demand</v>
      </c>
      <c r="Z789" t="str">
        <f t="shared" si="129"/>
        <v>Saturday</v>
      </c>
    </row>
    <row r="790" spans="1:26" x14ac:dyDescent="0.35">
      <c r="A790" s="6">
        <v>789</v>
      </c>
      <c r="B790" s="7">
        <v>40579</v>
      </c>
      <c r="C790" s="6">
        <v>1</v>
      </c>
      <c r="D790" s="6">
        <v>0</v>
      </c>
      <c r="E790" s="6">
        <v>2</v>
      </c>
      <c r="F790" s="6">
        <v>7</v>
      </c>
      <c r="G790" s="6" t="b">
        <v>0</v>
      </c>
      <c r="H790" s="6">
        <v>6</v>
      </c>
      <c r="I790" s="6">
        <v>3</v>
      </c>
      <c r="J790" s="12">
        <v>0.22</v>
      </c>
      <c r="K790" s="6">
        <v>0.2576</v>
      </c>
      <c r="L790" s="6">
        <v>0.93</v>
      </c>
      <c r="M790" s="6">
        <v>8.9599999999999999E-2</v>
      </c>
      <c r="N790" s="6">
        <v>0</v>
      </c>
      <c r="O790" s="6">
        <v>4</v>
      </c>
      <c r="P790" s="6">
        <v>4</v>
      </c>
      <c r="Q790" s="15" t="str">
        <f t="shared" si="120"/>
        <v>Weekend</v>
      </c>
      <c r="R790" s="15" t="str">
        <f t="shared" si="121"/>
        <v>Morning</v>
      </c>
      <c r="S790" s="15" t="str">
        <f t="shared" si="122"/>
        <v>Hot</v>
      </c>
      <c r="T790" s="15" t="str">
        <f t="shared" si="123"/>
        <v>Humid</v>
      </c>
      <c r="U790" s="15" t="str">
        <f t="shared" si="124"/>
        <v>Light Rain</v>
      </c>
      <c r="V790" s="15" t="str">
        <f t="shared" si="125"/>
        <v>AM Peak</v>
      </c>
      <c r="W790" s="15" t="str">
        <f t="shared" si="126"/>
        <v>Feb</v>
      </c>
      <c r="X790" s="15" t="str">
        <f t="shared" si="127"/>
        <v>2011-Feb</v>
      </c>
      <c r="Y790" s="15" t="str">
        <f t="shared" si="128"/>
        <v>Low Demand</v>
      </c>
      <c r="Z790" t="str">
        <f t="shared" si="129"/>
        <v>Saturday</v>
      </c>
    </row>
    <row r="791" spans="1:26" x14ac:dyDescent="0.35">
      <c r="A791" s="8">
        <v>790</v>
      </c>
      <c r="B791" s="9">
        <v>40579</v>
      </c>
      <c r="C791" s="8">
        <v>1</v>
      </c>
      <c r="D791" s="8">
        <v>0</v>
      </c>
      <c r="E791" s="8">
        <v>2</v>
      </c>
      <c r="F791" s="8">
        <v>8</v>
      </c>
      <c r="G791" s="8" t="b">
        <v>0</v>
      </c>
      <c r="H791" s="8">
        <v>6</v>
      </c>
      <c r="I791" s="8">
        <v>3</v>
      </c>
      <c r="J791" s="13">
        <v>0.2</v>
      </c>
      <c r="K791" s="8">
        <v>0.2273</v>
      </c>
      <c r="L791" s="8">
        <v>1</v>
      </c>
      <c r="M791" s="8">
        <v>8.9599999999999999E-2</v>
      </c>
      <c r="N791" s="8">
        <v>0</v>
      </c>
      <c r="O791" s="8">
        <v>10</v>
      </c>
      <c r="P791" s="8">
        <v>10</v>
      </c>
      <c r="Q791" s="15" t="str">
        <f t="shared" si="120"/>
        <v>Weekend</v>
      </c>
      <c r="R791" s="15" t="str">
        <f t="shared" si="121"/>
        <v>Morning</v>
      </c>
      <c r="S791" s="15" t="str">
        <f t="shared" si="122"/>
        <v>Mild</v>
      </c>
      <c r="T791" s="15" t="str">
        <f t="shared" si="123"/>
        <v>Humid</v>
      </c>
      <c r="U791" s="15" t="str">
        <f t="shared" si="124"/>
        <v>Light Rain</v>
      </c>
      <c r="V791" s="15" t="str">
        <f t="shared" si="125"/>
        <v>AM Peak</v>
      </c>
      <c r="W791" s="15" t="str">
        <f t="shared" si="126"/>
        <v>Feb</v>
      </c>
      <c r="X791" s="15" t="str">
        <f t="shared" si="127"/>
        <v>2011-Feb</v>
      </c>
      <c r="Y791" s="15" t="str">
        <f t="shared" si="128"/>
        <v>Low Demand</v>
      </c>
      <c r="Z791" t="str">
        <f t="shared" si="129"/>
        <v>Saturday</v>
      </c>
    </row>
    <row r="792" spans="1:26" x14ac:dyDescent="0.35">
      <c r="A792" s="6">
        <v>791</v>
      </c>
      <c r="B792" s="7">
        <v>40579</v>
      </c>
      <c r="C792" s="6">
        <v>1</v>
      </c>
      <c r="D792" s="6">
        <v>0</v>
      </c>
      <c r="E792" s="6">
        <v>2</v>
      </c>
      <c r="F792" s="6">
        <v>9</v>
      </c>
      <c r="G792" s="6" t="b">
        <v>0</v>
      </c>
      <c r="H792" s="6">
        <v>6</v>
      </c>
      <c r="I792" s="6">
        <v>3</v>
      </c>
      <c r="J792" s="12">
        <v>0.2</v>
      </c>
      <c r="K792" s="6">
        <v>0.2273</v>
      </c>
      <c r="L792" s="6">
        <v>1</v>
      </c>
      <c r="M792" s="6">
        <v>8.9599999999999999E-2</v>
      </c>
      <c r="N792" s="6">
        <v>3</v>
      </c>
      <c r="O792" s="6">
        <v>17</v>
      </c>
      <c r="P792" s="6">
        <v>20</v>
      </c>
      <c r="Q792" s="15" t="str">
        <f t="shared" si="120"/>
        <v>Weekend</v>
      </c>
      <c r="R792" s="15" t="str">
        <f t="shared" si="121"/>
        <v>Morning</v>
      </c>
      <c r="S792" s="15" t="str">
        <f t="shared" si="122"/>
        <v>Mild</v>
      </c>
      <c r="T792" s="15" t="str">
        <f t="shared" si="123"/>
        <v>Humid</v>
      </c>
      <c r="U792" s="15" t="str">
        <f t="shared" si="124"/>
        <v>Light Rain</v>
      </c>
      <c r="V792" s="15" t="str">
        <f t="shared" si="125"/>
        <v>AM Peak</v>
      </c>
      <c r="W792" s="15" t="str">
        <f t="shared" si="126"/>
        <v>Feb</v>
      </c>
      <c r="X792" s="15" t="str">
        <f t="shared" si="127"/>
        <v>2011-Feb</v>
      </c>
      <c r="Y792" s="15" t="str">
        <f t="shared" si="128"/>
        <v>Low Demand</v>
      </c>
      <c r="Z792" t="str">
        <f t="shared" si="129"/>
        <v>Saturday</v>
      </c>
    </row>
    <row r="793" spans="1:26" x14ac:dyDescent="0.35">
      <c r="A793" s="8">
        <v>792</v>
      </c>
      <c r="B793" s="9">
        <v>40579</v>
      </c>
      <c r="C793" s="8">
        <v>1</v>
      </c>
      <c r="D793" s="8">
        <v>0</v>
      </c>
      <c r="E793" s="8">
        <v>2</v>
      </c>
      <c r="F793" s="8">
        <v>10</v>
      </c>
      <c r="G793" s="8" t="b">
        <v>0</v>
      </c>
      <c r="H793" s="8">
        <v>6</v>
      </c>
      <c r="I793" s="8">
        <v>3</v>
      </c>
      <c r="J793" s="13">
        <v>0.2</v>
      </c>
      <c r="K793" s="8">
        <v>0.21210000000000001</v>
      </c>
      <c r="L793" s="8">
        <v>1</v>
      </c>
      <c r="M793" s="8">
        <v>0.1343</v>
      </c>
      <c r="N793" s="8">
        <v>3</v>
      </c>
      <c r="O793" s="8">
        <v>31</v>
      </c>
      <c r="P793" s="8">
        <v>34</v>
      </c>
      <c r="Q793" s="15" t="str">
        <f t="shared" si="120"/>
        <v>Weekend</v>
      </c>
      <c r="R793" s="15" t="str">
        <f t="shared" si="121"/>
        <v>Morning</v>
      </c>
      <c r="S793" s="15" t="str">
        <f t="shared" si="122"/>
        <v>Mild</v>
      </c>
      <c r="T793" s="15" t="str">
        <f t="shared" si="123"/>
        <v>Humid</v>
      </c>
      <c r="U793" s="15" t="str">
        <f t="shared" si="124"/>
        <v>Light Rain</v>
      </c>
      <c r="V793" s="15" t="str">
        <f t="shared" si="125"/>
        <v>Off Peak</v>
      </c>
      <c r="W793" s="15" t="str">
        <f t="shared" si="126"/>
        <v>Feb</v>
      </c>
      <c r="X793" s="15" t="str">
        <f t="shared" si="127"/>
        <v>2011-Feb</v>
      </c>
      <c r="Y793" s="15" t="str">
        <f t="shared" si="128"/>
        <v>Low Demand</v>
      </c>
      <c r="Z793" t="str">
        <f t="shared" si="129"/>
        <v>Saturday</v>
      </c>
    </row>
    <row r="794" spans="1:26" x14ac:dyDescent="0.35">
      <c r="A794" s="6">
        <v>793</v>
      </c>
      <c r="B794" s="7">
        <v>40579</v>
      </c>
      <c r="C794" s="6">
        <v>1</v>
      </c>
      <c r="D794" s="6">
        <v>0</v>
      </c>
      <c r="E794" s="6">
        <v>2</v>
      </c>
      <c r="F794" s="6">
        <v>11</v>
      </c>
      <c r="G794" s="6" t="b">
        <v>0</v>
      </c>
      <c r="H794" s="6">
        <v>6</v>
      </c>
      <c r="I794" s="6">
        <v>3</v>
      </c>
      <c r="J794" s="12">
        <v>0.22</v>
      </c>
      <c r="K794" s="6">
        <v>0.2273</v>
      </c>
      <c r="L794" s="6">
        <v>1</v>
      </c>
      <c r="M794" s="6">
        <v>0.1343</v>
      </c>
      <c r="N794" s="6">
        <v>1</v>
      </c>
      <c r="O794" s="6">
        <v>46</v>
      </c>
      <c r="P794" s="6">
        <v>47</v>
      </c>
      <c r="Q794" s="15" t="str">
        <f t="shared" si="120"/>
        <v>Weekend</v>
      </c>
      <c r="R794" s="15" t="str">
        <f t="shared" si="121"/>
        <v>Morning</v>
      </c>
      <c r="S794" s="15" t="str">
        <f t="shared" si="122"/>
        <v>Hot</v>
      </c>
      <c r="T794" s="15" t="str">
        <f t="shared" si="123"/>
        <v>Humid</v>
      </c>
      <c r="U794" s="15" t="str">
        <f t="shared" si="124"/>
        <v>Light Rain</v>
      </c>
      <c r="V794" s="15" t="str">
        <f t="shared" si="125"/>
        <v>Off Peak</v>
      </c>
      <c r="W794" s="15" t="str">
        <f t="shared" si="126"/>
        <v>Feb</v>
      </c>
      <c r="X794" s="15" t="str">
        <f t="shared" si="127"/>
        <v>2011-Feb</v>
      </c>
      <c r="Y794" s="15" t="str">
        <f t="shared" si="128"/>
        <v>Low Demand</v>
      </c>
      <c r="Z794" t="str">
        <f t="shared" si="129"/>
        <v>Saturday</v>
      </c>
    </row>
    <row r="795" spans="1:26" x14ac:dyDescent="0.35">
      <c r="A795" s="8">
        <v>794</v>
      </c>
      <c r="B795" s="9">
        <v>40579</v>
      </c>
      <c r="C795" s="8">
        <v>1</v>
      </c>
      <c r="D795" s="8">
        <v>0</v>
      </c>
      <c r="E795" s="8">
        <v>2</v>
      </c>
      <c r="F795" s="8">
        <v>12</v>
      </c>
      <c r="G795" s="8" t="b">
        <v>0</v>
      </c>
      <c r="H795" s="8">
        <v>6</v>
      </c>
      <c r="I795" s="8">
        <v>3</v>
      </c>
      <c r="J795" s="13">
        <v>0.22</v>
      </c>
      <c r="K795" s="8">
        <v>0.2273</v>
      </c>
      <c r="L795" s="8">
        <v>1</v>
      </c>
      <c r="M795" s="8">
        <v>0.16420000000000001</v>
      </c>
      <c r="N795" s="8">
        <v>10</v>
      </c>
      <c r="O795" s="8">
        <v>42</v>
      </c>
      <c r="P795" s="8">
        <v>52</v>
      </c>
      <c r="Q795" s="15" t="str">
        <f t="shared" si="120"/>
        <v>Weekend</v>
      </c>
      <c r="R795" s="15" t="str">
        <f t="shared" si="121"/>
        <v>Afternoon</v>
      </c>
      <c r="S795" s="15" t="str">
        <f t="shared" si="122"/>
        <v>Hot</v>
      </c>
      <c r="T795" s="15" t="str">
        <f t="shared" si="123"/>
        <v>Humid</v>
      </c>
      <c r="U795" s="15" t="str">
        <f t="shared" si="124"/>
        <v>Light Rain</v>
      </c>
      <c r="V795" s="15" t="str">
        <f t="shared" si="125"/>
        <v>Off Peak</v>
      </c>
      <c r="W795" s="15" t="str">
        <f t="shared" si="126"/>
        <v>Feb</v>
      </c>
      <c r="X795" s="15" t="str">
        <f t="shared" si="127"/>
        <v>2011-Feb</v>
      </c>
      <c r="Y795" s="15" t="str">
        <f t="shared" si="128"/>
        <v>Low Demand</v>
      </c>
      <c r="Z795" t="str">
        <f t="shared" si="129"/>
        <v>Saturday</v>
      </c>
    </row>
    <row r="796" spans="1:26" x14ac:dyDescent="0.35">
      <c r="A796" s="6">
        <v>795</v>
      </c>
      <c r="B796" s="7">
        <v>40579</v>
      </c>
      <c r="C796" s="6">
        <v>1</v>
      </c>
      <c r="D796" s="6">
        <v>0</v>
      </c>
      <c r="E796" s="6">
        <v>2</v>
      </c>
      <c r="F796" s="6">
        <v>13</v>
      </c>
      <c r="G796" s="6" t="b">
        <v>0</v>
      </c>
      <c r="H796" s="6">
        <v>6</v>
      </c>
      <c r="I796" s="6">
        <v>3</v>
      </c>
      <c r="J796" s="12">
        <v>0.22</v>
      </c>
      <c r="K796" s="6">
        <v>0.2273</v>
      </c>
      <c r="L796" s="6">
        <v>1</v>
      </c>
      <c r="M796" s="6">
        <v>0.16420000000000001</v>
      </c>
      <c r="N796" s="6">
        <v>10</v>
      </c>
      <c r="O796" s="6">
        <v>62</v>
      </c>
      <c r="P796" s="6">
        <v>72</v>
      </c>
      <c r="Q796" s="15" t="str">
        <f t="shared" si="120"/>
        <v>Weekend</v>
      </c>
      <c r="R796" s="15" t="str">
        <f t="shared" si="121"/>
        <v>Afternoon</v>
      </c>
      <c r="S796" s="15" t="str">
        <f t="shared" si="122"/>
        <v>Hot</v>
      </c>
      <c r="T796" s="15" t="str">
        <f t="shared" si="123"/>
        <v>Humid</v>
      </c>
      <c r="U796" s="15" t="str">
        <f t="shared" si="124"/>
        <v>Light Rain</v>
      </c>
      <c r="V796" s="15" t="str">
        <f t="shared" si="125"/>
        <v>Off Peak</v>
      </c>
      <c r="W796" s="15" t="str">
        <f t="shared" si="126"/>
        <v>Feb</v>
      </c>
      <c r="X796" s="15" t="str">
        <f t="shared" si="127"/>
        <v>2011-Feb</v>
      </c>
      <c r="Y796" s="15" t="str">
        <f t="shared" si="128"/>
        <v>High Demand</v>
      </c>
      <c r="Z796" t="str">
        <f t="shared" si="129"/>
        <v>Saturday</v>
      </c>
    </row>
    <row r="797" spans="1:26" x14ac:dyDescent="0.35">
      <c r="A797" s="8">
        <v>796</v>
      </c>
      <c r="B797" s="9">
        <v>40579</v>
      </c>
      <c r="C797" s="8">
        <v>1</v>
      </c>
      <c r="D797" s="8">
        <v>0</v>
      </c>
      <c r="E797" s="8">
        <v>2</v>
      </c>
      <c r="F797" s="8">
        <v>14</v>
      </c>
      <c r="G797" s="8" t="b">
        <v>0</v>
      </c>
      <c r="H797" s="8">
        <v>6</v>
      </c>
      <c r="I797" s="8">
        <v>3</v>
      </c>
      <c r="J797" s="13">
        <v>0.22</v>
      </c>
      <c r="K797" s="8">
        <v>0.2727</v>
      </c>
      <c r="L797" s="8">
        <v>1</v>
      </c>
      <c r="M797" s="8">
        <v>0</v>
      </c>
      <c r="N797" s="8">
        <v>5</v>
      </c>
      <c r="O797" s="8">
        <v>50</v>
      </c>
      <c r="P797" s="8">
        <v>55</v>
      </c>
      <c r="Q797" s="15" t="str">
        <f t="shared" si="120"/>
        <v>Weekend</v>
      </c>
      <c r="R797" s="15" t="str">
        <f t="shared" si="121"/>
        <v>Afternoon</v>
      </c>
      <c r="S797" s="15" t="str">
        <f t="shared" si="122"/>
        <v>Hot</v>
      </c>
      <c r="T797" s="15" t="str">
        <f t="shared" si="123"/>
        <v>Humid</v>
      </c>
      <c r="U797" s="15" t="str">
        <f t="shared" si="124"/>
        <v>Light Rain</v>
      </c>
      <c r="V797" s="15" t="str">
        <f t="shared" si="125"/>
        <v>Off Peak</v>
      </c>
      <c r="W797" s="15" t="str">
        <f t="shared" si="126"/>
        <v>Feb</v>
      </c>
      <c r="X797" s="15" t="str">
        <f t="shared" si="127"/>
        <v>2011-Feb</v>
      </c>
      <c r="Y797" s="15" t="str">
        <f t="shared" si="128"/>
        <v>Low Demand</v>
      </c>
      <c r="Z797" t="str">
        <f t="shared" si="129"/>
        <v>Saturday</v>
      </c>
    </row>
    <row r="798" spans="1:26" x14ac:dyDescent="0.35">
      <c r="A798" s="6">
        <v>797</v>
      </c>
      <c r="B798" s="7">
        <v>40579</v>
      </c>
      <c r="C798" s="6">
        <v>1</v>
      </c>
      <c r="D798" s="6">
        <v>0</v>
      </c>
      <c r="E798" s="6">
        <v>2</v>
      </c>
      <c r="F798" s="6">
        <v>15</v>
      </c>
      <c r="G798" s="6" t="b">
        <v>0</v>
      </c>
      <c r="H798" s="6">
        <v>6</v>
      </c>
      <c r="I798" s="6">
        <v>3</v>
      </c>
      <c r="J798" s="12">
        <v>0.22</v>
      </c>
      <c r="K798" s="6">
        <v>0.2727</v>
      </c>
      <c r="L798" s="6">
        <v>1</v>
      </c>
      <c r="M798" s="6">
        <v>0</v>
      </c>
      <c r="N798" s="6">
        <v>11</v>
      </c>
      <c r="O798" s="6">
        <v>49</v>
      </c>
      <c r="P798" s="6">
        <v>60</v>
      </c>
      <c r="Q798" s="15" t="str">
        <f t="shared" si="120"/>
        <v>Weekend</v>
      </c>
      <c r="R798" s="15" t="str">
        <f t="shared" si="121"/>
        <v>Afternoon</v>
      </c>
      <c r="S798" s="15" t="str">
        <f t="shared" si="122"/>
        <v>Hot</v>
      </c>
      <c r="T798" s="15" t="str">
        <f t="shared" si="123"/>
        <v>Humid</v>
      </c>
      <c r="U798" s="15" t="str">
        <f t="shared" si="124"/>
        <v>Light Rain</v>
      </c>
      <c r="V798" s="15" t="str">
        <f t="shared" si="125"/>
        <v>Off Peak</v>
      </c>
      <c r="W798" s="15" t="str">
        <f t="shared" si="126"/>
        <v>Feb</v>
      </c>
      <c r="X798" s="15" t="str">
        <f t="shared" si="127"/>
        <v>2011-Feb</v>
      </c>
      <c r="Y798" s="15" t="str">
        <f t="shared" si="128"/>
        <v>High Demand</v>
      </c>
      <c r="Z798" t="str">
        <f t="shared" si="129"/>
        <v>Saturday</v>
      </c>
    </row>
    <row r="799" spans="1:26" x14ac:dyDescent="0.35">
      <c r="A799" s="8">
        <v>798</v>
      </c>
      <c r="B799" s="9">
        <v>40579</v>
      </c>
      <c r="C799" s="8">
        <v>1</v>
      </c>
      <c r="D799" s="8">
        <v>0</v>
      </c>
      <c r="E799" s="8">
        <v>2</v>
      </c>
      <c r="F799" s="8">
        <v>16</v>
      </c>
      <c r="G799" s="8" t="b">
        <v>0</v>
      </c>
      <c r="H799" s="8">
        <v>6</v>
      </c>
      <c r="I799" s="8">
        <v>3</v>
      </c>
      <c r="J799" s="13">
        <v>0.22</v>
      </c>
      <c r="K799" s="8">
        <v>0.2273</v>
      </c>
      <c r="L799" s="8">
        <v>1</v>
      </c>
      <c r="M799" s="8">
        <v>0.1343</v>
      </c>
      <c r="N799" s="8">
        <v>8</v>
      </c>
      <c r="O799" s="8">
        <v>63</v>
      </c>
      <c r="P799" s="8">
        <v>71</v>
      </c>
      <c r="Q799" s="15" t="str">
        <f t="shared" si="120"/>
        <v>Weekend</v>
      </c>
      <c r="R799" s="15" t="str">
        <f t="shared" si="121"/>
        <v>Afternoon</v>
      </c>
      <c r="S799" s="15" t="str">
        <f t="shared" si="122"/>
        <v>Hot</v>
      </c>
      <c r="T799" s="15" t="str">
        <f t="shared" si="123"/>
        <v>Humid</v>
      </c>
      <c r="U799" s="15" t="str">
        <f t="shared" si="124"/>
        <v>Light Rain</v>
      </c>
      <c r="V799" s="15" t="str">
        <f t="shared" si="125"/>
        <v>Off Peak</v>
      </c>
      <c r="W799" s="15" t="str">
        <f t="shared" si="126"/>
        <v>Feb</v>
      </c>
      <c r="X799" s="15" t="str">
        <f t="shared" si="127"/>
        <v>2011-Feb</v>
      </c>
      <c r="Y799" s="15" t="str">
        <f t="shared" si="128"/>
        <v>High Demand</v>
      </c>
      <c r="Z799" t="str">
        <f t="shared" si="129"/>
        <v>Saturday</v>
      </c>
    </row>
    <row r="800" spans="1:26" x14ac:dyDescent="0.35">
      <c r="A800" s="6">
        <v>799</v>
      </c>
      <c r="B800" s="7">
        <v>40579</v>
      </c>
      <c r="C800" s="6">
        <v>1</v>
      </c>
      <c r="D800" s="6">
        <v>0</v>
      </c>
      <c r="E800" s="6">
        <v>2</v>
      </c>
      <c r="F800" s="6">
        <v>17</v>
      </c>
      <c r="G800" s="6" t="b">
        <v>0</v>
      </c>
      <c r="H800" s="6">
        <v>6</v>
      </c>
      <c r="I800" s="6">
        <v>2</v>
      </c>
      <c r="J800" s="12">
        <v>0.24</v>
      </c>
      <c r="K800" s="6">
        <v>0.21210000000000001</v>
      </c>
      <c r="L800" s="6">
        <v>1</v>
      </c>
      <c r="M800" s="6">
        <v>0.28360000000000002</v>
      </c>
      <c r="N800" s="6">
        <v>14</v>
      </c>
      <c r="O800" s="6">
        <v>64</v>
      </c>
      <c r="P800" s="6">
        <v>78</v>
      </c>
      <c r="Q800" s="15" t="str">
        <f t="shared" si="120"/>
        <v>Weekend</v>
      </c>
      <c r="R800" s="15" t="str">
        <f t="shared" si="121"/>
        <v>Night</v>
      </c>
      <c r="S800" s="15" t="str">
        <f t="shared" si="122"/>
        <v>Hot</v>
      </c>
      <c r="T800" s="15" t="str">
        <f t="shared" si="123"/>
        <v>Humid</v>
      </c>
      <c r="U800" s="15" t="str">
        <f t="shared" si="124"/>
        <v>Mist/Cloudy</v>
      </c>
      <c r="V800" s="15" t="str">
        <f t="shared" si="125"/>
        <v>PM Peak</v>
      </c>
      <c r="W800" s="15" t="str">
        <f t="shared" si="126"/>
        <v>Feb</v>
      </c>
      <c r="X800" s="15" t="str">
        <f t="shared" si="127"/>
        <v>2011-Feb</v>
      </c>
      <c r="Y800" s="15" t="str">
        <f t="shared" si="128"/>
        <v>High Demand</v>
      </c>
      <c r="Z800" t="str">
        <f t="shared" si="129"/>
        <v>Saturday</v>
      </c>
    </row>
    <row r="801" spans="1:26" x14ac:dyDescent="0.35">
      <c r="A801" s="8">
        <v>800</v>
      </c>
      <c r="B801" s="9">
        <v>40579</v>
      </c>
      <c r="C801" s="8">
        <v>1</v>
      </c>
      <c r="D801" s="8">
        <v>0</v>
      </c>
      <c r="E801" s="8">
        <v>2</v>
      </c>
      <c r="F801" s="8">
        <v>18</v>
      </c>
      <c r="G801" s="8" t="b">
        <v>0</v>
      </c>
      <c r="H801" s="8">
        <v>6</v>
      </c>
      <c r="I801" s="8">
        <v>2</v>
      </c>
      <c r="J801" s="13">
        <v>0.28000000000000003</v>
      </c>
      <c r="K801" s="8">
        <v>0.2424</v>
      </c>
      <c r="L801" s="8">
        <v>0.93</v>
      </c>
      <c r="M801" s="8">
        <v>0.44779999999999998</v>
      </c>
      <c r="N801" s="8">
        <v>2</v>
      </c>
      <c r="O801" s="8">
        <v>81</v>
      </c>
      <c r="P801" s="8">
        <v>83</v>
      </c>
      <c r="Q801" s="15" t="str">
        <f t="shared" si="120"/>
        <v>Weekend</v>
      </c>
      <c r="R801" s="15" t="str">
        <f t="shared" si="121"/>
        <v>Night</v>
      </c>
      <c r="S801" s="15" t="str">
        <f t="shared" si="122"/>
        <v>Hot</v>
      </c>
      <c r="T801" s="15" t="str">
        <f t="shared" si="123"/>
        <v>Humid</v>
      </c>
      <c r="U801" s="15" t="str">
        <f t="shared" si="124"/>
        <v>Mist/Cloudy</v>
      </c>
      <c r="V801" s="15" t="str">
        <f t="shared" si="125"/>
        <v>PM Peak</v>
      </c>
      <c r="W801" s="15" t="str">
        <f t="shared" si="126"/>
        <v>Feb</v>
      </c>
      <c r="X801" s="15" t="str">
        <f t="shared" si="127"/>
        <v>2011-Feb</v>
      </c>
      <c r="Y801" s="15" t="str">
        <f t="shared" si="128"/>
        <v>High Demand</v>
      </c>
      <c r="Z801" t="str">
        <f t="shared" si="129"/>
        <v>Saturday</v>
      </c>
    </row>
    <row r="802" spans="1:26" x14ac:dyDescent="0.35">
      <c r="A802" s="6">
        <v>801</v>
      </c>
      <c r="B802" s="7">
        <v>40579</v>
      </c>
      <c r="C802" s="6">
        <v>1</v>
      </c>
      <c r="D802" s="6">
        <v>0</v>
      </c>
      <c r="E802" s="6">
        <v>2</v>
      </c>
      <c r="F802" s="6">
        <v>19</v>
      </c>
      <c r="G802" s="6" t="b">
        <v>0</v>
      </c>
      <c r="H802" s="6">
        <v>6</v>
      </c>
      <c r="I802" s="6">
        <v>2</v>
      </c>
      <c r="J802" s="12">
        <v>0.28000000000000003</v>
      </c>
      <c r="K802" s="6">
        <v>0.2424</v>
      </c>
      <c r="L802" s="6">
        <v>0.93</v>
      </c>
      <c r="M802" s="6">
        <v>0.44779999999999998</v>
      </c>
      <c r="N802" s="6">
        <v>6</v>
      </c>
      <c r="O802" s="6">
        <v>78</v>
      </c>
      <c r="P802" s="6">
        <v>84</v>
      </c>
      <c r="Q802" s="15" t="str">
        <f t="shared" si="120"/>
        <v>Weekend</v>
      </c>
      <c r="R802" s="15" t="str">
        <f t="shared" si="121"/>
        <v>Night</v>
      </c>
      <c r="S802" s="15" t="str">
        <f t="shared" si="122"/>
        <v>Hot</v>
      </c>
      <c r="T802" s="15" t="str">
        <f t="shared" si="123"/>
        <v>Humid</v>
      </c>
      <c r="U802" s="15" t="str">
        <f t="shared" si="124"/>
        <v>Mist/Cloudy</v>
      </c>
      <c r="V802" s="15" t="str">
        <f t="shared" si="125"/>
        <v>PM Peak</v>
      </c>
      <c r="W802" s="15" t="str">
        <f t="shared" si="126"/>
        <v>Feb</v>
      </c>
      <c r="X802" s="15" t="str">
        <f t="shared" si="127"/>
        <v>2011-Feb</v>
      </c>
      <c r="Y802" s="15" t="str">
        <f t="shared" si="128"/>
        <v>High Demand</v>
      </c>
      <c r="Z802" t="str">
        <f t="shared" si="129"/>
        <v>Saturday</v>
      </c>
    </row>
    <row r="803" spans="1:26" x14ac:dyDescent="0.35">
      <c r="A803" s="8">
        <v>802</v>
      </c>
      <c r="B803" s="9">
        <v>40579</v>
      </c>
      <c r="C803" s="8">
        <v>1</v>
      </c>
      <c r="D803" s="8">
        <v>0</v>
      </c>
      <c r="E803" s="8">
        <v>2</v>
      </c>
      <c r="F803" s="8">
        <v>20</v>
      </c>
      <c r="G803" s="8" t="b">
        <v>0</v>
      </c>
      <c r="H803" s="8">
        <v>6</v>
      </c>
      <c r="I803" s="8">
        <v>1</v>
      </c>
      <c r="J803" s="13">
        <v>0.3</v>
      </c>
      <c r="K803" s="8">
        <v>0.28789999999999999</v>
      </c>
      <c r="L803" s="8">
        <v>0.87</v>
      </c>
      <c r="M803" s="8">
        <v>0.25369999999999998</v>
      </c>
      <c r="N803" s="8">
        <v>5</v>
      </c>
      <c r="O803" s="8">
        <v>64</v>
      </c>
      <c r="P803" s="8">
        <v>69</v>
      </c>
      <c r="Q803" s="15" t="str">
        <f t="shared" si="120"/>
        <v>Weekend</v>
      </c>
      <c r="R803" s="15" t="str">
        <f t="shared" si="121"/>
        <v>Night</v>
      </c>
      <c r="S803" s="15" t="str">
        <f t="shared" si="122"/>
        <v>Hot</v>
      </c>
      <c r="T803" s="15" t="str">
        <f t="shared" si="123"/>
        <v>Humid</v>
      </c>
      <c r="U803" s="15" t="str">
        <f t="shared" si="124"/>
        <v>Clear</v>
      </c>
      <c r="V803" s="15" t="str">
        <f t="shared" si="125"/>
        <v>Off Peak</v>
      </c>
      <c r="W803" s="15" t="str">
        <f t="shared" si="126"/>
        <v>Feb</v>
      </c>
      <c r="X803" s="15" t="str">
        <f t="shared" si="127"/>
        <v>2011-Feb</v>
      </c>
      <c r="Y803" s="15" t="str">
        <f t="shared" si="128"/>
        <v>High Demand</v>
      </c>
      <c r="Z803" t="str">
        <f t="shared" si="129"/>
        <v>Saturday</v>
      </c>
    </row>
    <row r="804" spans="1:26" x14ac:dyDescent="0.35">
      <c r="A804" s="6">
        <v>803</v>
      </c>
      <c r="B804" s="7">
        <v>40579</v>
      </c>
      <c r="C804" s="6">
        <v>1</v>
      </c>
      <c r="D804" s="6">
        <v>0</v>
      </c>
      <c r="E804" s="6">
        <v>2</v>
      </c>
      <c r="F804" s="6">
        <v>21</v>
      </c>
      <c r="G804" s="6" t="b">
        <v>0</v>
      </c>
      <c r="H804" s="6">
        <v>6</v>
      </c>
      <c r="I804" s="6">
        <v>1</v>
      </c>
      <c r="J804" s="12">
        <v>0.26</v>
      </c>
      <c r="K804" s="6">
        <v>0.2576</v>
      </c>
      <c r="L804" s="6">
        <v>1</v>
      </c>
      <c r="M804" s="6">
        <v>0.19400000000000001</v>
      </c>
      <c r="N804" s="6">
        <v>3</v>
      </c>
      <c r="O804" s="6">
        <v>53</v>
      </c>
      <c r="P804" s="6">
        <v>56</v>
      </c>
      <c r="Q804" s="15" t="str">
        <f t="shared" si="120"/>
        <v>Weekend</v>
      </c>
      <c r="R804" s="15" t="str">
        <f t="shared" si="121"/>
        <v>Night</v>
      </c>
      <c r="S804" s="15" t="str">
        <f t="shared" si="122"/>
        <v>Hot</v>
      </c>
      <c r="T804" s="15" t="str">
        <f t="shared" si="123"/>
        <v>Humid</v>
      </c>
      <c r="U804" s="15" t="str">
        <f t="shared" si="124"/>
        <v>Clear</v>
      </c>
      <c r="V804" s="15" t="str">
        <f t="shared" si="125"/>
        <v>Off Peak</v>
      </c>
      <c r="W804" s="15" t="str">
        <f t="shared" si="126"/>
        <v>Feb</v>
      </c>
      <c r="X804" s="15" t="str">
        <f t="shared" si="127"/>
        <v>2011-Feb</v>
      </c>
      <c r="Y804" s="15" t="str">
        <f t="shared" si="128"/>
        <v>Low Demand</v>
      </c>
      <c r="Z804" t="str">
        <f t="shared" si="129"/>
        <v>Saturday</v>
      </c>
    </row>
    <row r="805" spans="1:26" x14ac:dyDescent="0.35">
      <c r="A805" s="8">
        <v>804</v>
      </c>
      <c r="B805" s="9">
        <v>40579</v>
      </c>
      <c r="C805" s="8">
        <v>1</v>
      </c>
      <c r="D805" s="8">
        <v>0</v>
      </c>
      <c r="E805" s="8">
        <v>2</v>
      </c>
      <c r="F805" s="8">
        <v>22</v>
      </c>
      <c r="G805" s="8" t="b">
        <v>0</v>
      </c>
      <c r="H805" s="8">
        <v>6</v>
      </c>
      <c r="I805" s="8">
        <v>1</v>
      </c>
      <c r="J805" s="13">
        <v>0.26</v>
      </c>
      <c r="K805" s="8">
        <v>0.2727</v>
      </c>
      <c r="L805" s="8">
        <v>0.93</v>
      </c>
      <c r="M805" s="8">
        <v>0.1343</v>
      </c>
      <c r="N805" s="8">
        <v>2</v>
      </c>
      <c r="O805" s="8">
        <v>43</v>
      </c>
      <c r="P805" s="8">
        <v>45</v>
      </c>
      <c r="Q805" s="15" t="str">
        <f t="shared" si="120"/>
        <v>Weekend</v>
      </c>
      <c r="R805" s="15" t="str">
        <f t="shared" si="121"/>
        <v>Night</v>
      </c>
      <c r="S805" s="15" t="str">
        <f t="shared" si="122"/>
        <v>Hot</v>
      </c>
      <c r="T805" s="15" t="str">
        <f t="shared" si="123"/>
        <v>Humid</v>
      </c>
      <c r="U805" s="15" t="str">
        <f t="shared" si="124"/>
        <v>Clear</v>
      </c>
      <c r="V805" s="15" t="str">
        <f t="shared" si="125"/>
        <v>Off Peak</v>
      </c>
      <c r="W805" s="15" t="str">
        <f t="shared" si="126"/>
        <v>Feb</v>
      </c>
      <c r="X805" s="15" t="str">
        <f t="shared" si="127"/>
        <v>2011-Feb</v>
      </c>
      <c r="Y805" s="15" t="str">
        <f t="shared" si="128"/>
        <v>Low Demand</v>
      </c>
      <c r="Z805" t="str">
        <f t="shared" si="129"/>
        <v>Saturday</v>
      </c>
    </row>
    <row r="806" spans="1:26" x14ac:dyDescent="0.35">
      <c r="A806" s="6">
        <v>805</v>
      </c>
      <c r="B806" s="7">
        <v>40579</v>
      </c>
      <c r="C806" s="6">
        <v>1</v>
      </c>
      <c r="D806" s="6">
        <v>0</v>
      </c>
      <c r="E806" s="6">
        <v>2</v>
      </c>
      <c r="F806" s="6">
        <v>23</v>
      </c>
      <c r="G806" s="6" t="b">
        <v>0</v>
      </c>
      <c r="H806" s="6">
        <v>6</v>
      </c>
      <c r="I806" s="6">
        <v>1</v>
      </c>
      <c r="J806" s="12">
        <v>0.26</v>
      </c>
      <c r="K806" s="6">
        <v>0.2576</v>
      </c>
      <c r="L806" s="6">
        <v>0.93</v>
      </c>
      <c r="M806" s="6">
        <v>0.22389999999999999</v>
      </c>
      <c r="N806" s="6">
        <v>7</v>
      </c>
      <c r="O806" s="6">
        <v>52</v>
      </c>
      <c r="P806" s="6">
        <v>59</v>
      </c>
      <c r="Q806" s="15" t="str">
        <f t="shared" si="120"/>
        <v>Weekend</v>
      </c>
      <c r="R806" s="15" t="str">
        <f t="shared" si="121"/>
        <v>Night</v>
      </c>
      <c r="S806" s="15" t="str">
        <f t="shared" si="122"/>
        <v>Hot</v>
      </c>
      <c r="T806" s="15" t="str">
        <f t="shared" si="123"/>
        <v>Humid</v>
      </c>
      <c r="U806" s="15" t="str">
        <f t="shared" si="124"/>
        <v>Clear</v>
      </c>
      <c r="V806" s="15" t="str">
        <f t="shared" si="125"/>
        <v>Off Peak</v>
      </c>
      <c r="W806" s="15" t="str">
        <f t="shared" si="126"/>
        <v>Feb</v>
      </c>
      <c r="X806" s="15" t="str">
        <f t="shared" si="127"/>
        <v>2011-Feb</v>
      </c>
      <c r="Y806" s="15" t="str">
        <f t="shared" si="128"/>
        <v>High Demand</v>
      </c>
      <c r="Z806" t="str">
        <f t="shared" si="129"/>
        <v>Saturday</v>
      </c>
    </row>
    <row r="807" spans="1:26" x14ac:dyDescent="0.35">
      <c r="A807" s="8">
        <v>806</v>
      </c>
      <c r="B807" s="9">
        <v>40580</v>
      </c>
      <c r="C807" s="8">
        <v>1</v>
      </c>
      <c r="D807" s="8">
        <v>0</v>
      </c>
      <c r="E807" s="8">
        <v>2</v>
      </c>
      <c r="F807" s="8">
        <v>0</v>
      </c>
      <c r="G807" s="8" t="b">
        <v>0</v>
      </c>
      <c r="H807" s="8">
        <v>0</v>
      </c>
      <c r="I807" s="8">
        <v>1</v>
      </c>
      <c r="J807" s="13">
        <v>0.26</v>
      </c>
      <c r="K807" s="8">
        <v>0.2576</v>
      </c>
      <c r="L807" s="8">
        <v>0.7</v>
      </c>
      <c r="M807" s="8">
        <v>0.19400000000000001</v>
      </c>
      <c r="N807" s="8">
        <v>2</v>
      </c>
      <c r="O807" s="8">
        <v>37</v>
      </c>
      <c r="P807" s="8">
        <v>39</v>
      </c>
      <c r="Q807" s="15" t="str">
        <f t="shared" si="120"/>
        <v>Weekend</v>
      </c>
      <c r="R807" s="15" t="str">
        <f t="shared" si="121"/>
        <v>Late Night</v>
      </c>
      <c r="S807" s="15" t="str">
        <f t="shared" si="122"/>
        <v>Hot</v>
      </c>
      <c r="T807" s="15" t="str">
        <f t="shared" si="123"/>
        <v>Comfortable</v>
      </c>
      <c r="U807" s="15" t="str">
        <f t="shared" si="124"/>
        <v>Clear</v>
      </c>
      <c r="V807" s="15" t="str">
        <f t="shared" si="125"/>
        <v>Off Peak</v>
      </c>
      <c r="W807" s="15" t="str">
        <f t="shared" si="126"/>
        <v>Feb</v>
      </c>
      <c r="X807" s="15" t="str">
        <f t="shared" si="127"/>
        <v>2011-Feb</v>
      </c>
      <c r="Y807" s="15" t="str">
        <f t="shared" si="128"/>
        <v>Low Demand</v>
      </c>
      <c r="Z807" t="str">
        <f t="shared" si="129"/>
        <v>Sunday</v>
      </c>
    </row>
    <row r="808" spans="1:26" x14ac:dyDescent="0.35">
      <c r="A808" s="6">
        <v>807</v>
      </c>
      <c r="B808" s="7">
        <v>40580</v>
      </c>
      <c r="C808" s="6">
        <v>1</v>
      </c>
      <c r="D808" s="6">
        <v>0</v>
      </c>
      <c r="E808" s="6">
        <v>2</v>
      </c>
      <c r="F808" s="6">
        <v>1</v>
      </c>
      <c r="G808" s="6" t="b">
        <v>0</v>
      </c>
      <c r="H808" s="6">
        <v>0</v>
      </c>
      <c r="I808" s="6">
        <v>1</v>
      </c>
      <c r="J808" s="12">
        <v>0.26</v>
      </c>
      <c r="K808" s="6">
        <v>0.2273</v>
      </c>
      <c r="L808" s="6">
        <v>0.65</v>
      </c>
      <c r="M808" s="6">
        <v>0.41789999999999999</v>
      </c>
      <c r="N808" s="6">
        <v>4</v>
      </c>
      <c r="O808" s="6">
        <v>40</v>
      </c>
      <c r="P808" s="6">
        <v>44</v>
      </c>
      <c r="Q808" s="15" t="str">
        <f t="shared" si="120"/>
        <v>Weekend</v>
      </c>
      <c r="R808" s="15" t="str">
        <f t="shared" si="121"/>
        <v>Late Night</v>
      </c>
      <c r="S808" s="15" t="str">
        <f t="shared" si="122"/>
        <v>Hot</v>
      </c>
      <c r="T808" s="15" t="str">
        <f t="shared" si="123"/>
        <v>Comfortable</v>
      </c>
      <c r="U808" s="15" t="str">
        <f t="shared" si="124"/>
        <v>Clear</v>
      </c>
      <c r="V808" s="15" t="str">
        <f t="shared" si="125"/>
        <v>Off Peak</v>
      </c>
      <c r="W808" s="15" t="str">
        <f t="shared" si="126"/>
        <v>Feb</v>
      </c>
      <c r="X808" s="15" t="str">
        <f t="shared" si="127"/>
        <v>2011-Feb</v>
      </c>
      <c r="Y808" s="15" t="str">
        <f t="shared" si="128"/>
        <v>Low Demand</v>
      </c>
      <c r="Z808" t="str">
        <f t="shared" si="129"/>
        <v>Sunday</v>
      </c>
    </row>
    <row r="809" spans="1:26" x14ac:dyDescent="0.35">
      <c r="A809" s="8">
        <v>808</v>
      </c>
      <c r="B809" s="9">
        <v>40580</v>
      </c>
      <c r="C809" s="8">
        <v>1</v>
      </c>
      <c r="D809" s="8">
        <v>0</v>
      </c>
      <c r="E809" s="8">
        <v>2</v>
      </c>
      <c r="F809" s="8">
        <v>2</v>
      </c>
      <c r="G809" s="8" t="b">
        <v>0</v>
      </c>
      <c r="H809" s="8">
        <v>0</v>
      </c>
      <c r="I809" s="8">
        <v>1</v>
      </c>
      <c r="J809" s="13">
        <v>0.26</v>
      </c>
      <c r="K809" s="8">
        <v>0.2273</v>
      </c>
      <c r="L809" s="8">
        <v>0.6</v>
      </c>
      <c r="M809" s="8">
        <v>0.32840000000000003</v>
      </c>
      <c r="N809" s="8">
        <v>0</v>
      </c>
      <c r="O809" s="8">
        <v>20</v>
      </c>
      <c r="P809" s="8">
        <v>20</v>
      </c>
      <c r="Q809" s="15" t="str">
        <f t="shared" si="120"/>
        <v>Weekend</v>
      </c>
      <c r="R809" s="15" t="str">
        <f t="shared" si="121"/>
        <v>Late Night</v>
      </c>
      <c r="S809" s="15" t="str">
        <f t="shared" si="122"/>
        <v>Hot</v>
      </c>
      <c r="T809" s="15" t="str">
        <f t="shared" si="123"/>
        <v>Comfortable</v>
      </c>
      <c r="U809" s="15" t="str">
        <f t="shared" si="124"/>
        <v>Clear</v>
      </c>
      <c r="V809" s="15" t="str">
        <f t="shared" si="125"/>
        <v>Off Peak</v>
      </c>
      <c r="W809" s="15" t="str">
        <f t="shared" si="126"/>
        <v>Feb</v>
      </c>
      <c r="X809" s="15" t="str">
        <f t="shared" si="127"/>
        <v>2011-Feb</v>
      </c>
      <c r="Y809" s="15" t="str">
        <f t="shared" si="128"/>
        <v>Low Demand</v>
      </c>
      <c r="Z809" t="str">
        <f t="shared" si="129"/>
        <v>Sunday</v>
      </c>
    </row>
    <row r="810" spans="1:26" x14ac:dyDescent="0.35">
      <c r="A810" s="6">
        <v>809</v>
      </c>
      <c r="B810" s="7">
        <v>40580</v>
      </c>
      <c r="C810" s="6">
        <v>1</v>
      </c>
      <c r="D810" s="6">
        <v>0</v>
      </c>
      <c r="E810" s="6">
        <v>2</v>
      </c>
      <c r="F810" s="6">
        <v>3</v>
      </c>
      <c r="G810" s="6" t="b">
        <v>0</v>
      </c>
      <c r="H810" s="6">
        <v>0</v>
      </c>
      <c r="I810" s="6">
        <v>1</v>
      </c>
      <c r="J810" s="12">
        <v>0.26</v>
      </c>
      <c r="K810" s="6">
        <v>0.28789999999999999</v>
      </c>
      <c r="L810" s="6">
        <v>0.6</v>
      </c>
      <c r="M810" s="6">
        <v>8.9599999999999999E-2</v>
      </c>
      <c r="N810" s="6">
        <v>3</v>
      </c>
      <c r="O810" s="6">
        <v>10</v>
      </c>
      <c r="P810" s="6">
        <v>13</v>
      </c>
      <c r="Q810" s="15" t="str">
        <f t="shared" si="120"/>
        <v>Weekend</v>
      </c>
      <c r="R810" s="15" t="str">
        <f t="shared" si="121"/>
        <v>Late Night</v>
      </c>
      <c r="S810" s="15" t="str">
        <f t="shared" si="122"/>
        <v>Hot</v>
      </c>
      <c r="T810" s="15" t="str">
        <f t="shared" si="123"/>
        <v>Comfortable</v>
      </c>
      <c r="U810" s="15" t="str">
        <f t="shared" si="124"/>
        <v>Clear</v>
      </c>
      <c r="V810" s="15" t="str">
        <f t="shared" si="125"/>
        <v>Off Peak</v>
      </c>
      <c r="W810" s="15" t="str">
        <f t="shared" si="126"/>
        <v>Feb</v>
      </c>
      <c r="X810" s="15" t="str">
        <f t="shared" si="127"/>
        <v>2011-Feb</v>
      </c>
      <c r="Y810" s="15" t="str">
        <f t="shared" si="128"/>
        <v>Low Demand</v>
      </c>
      <c r="Z810" t="str">
        <f t="shared" si="129"/>
        <v>Sunday</v>
      </c>
    </row>
    <row r="811" spans="1:26" x14ac:dyDescent="0.35">
      <c r="A811" s="8">
        <v>810</v>
      </c>
      <c r="B811" s="9">
        <v>40580</v>
      </c>
      <c r="C811" s="8">
        <v>1</v>
      </c>
      <c r="D811" s="8">
        <v>0</v>
      </c>
      <c r="E811" s="8">
        <v>2</v>
      </c>
      <c r="F811" s="8">
        <v>4</v>
      </c>
      <c r="G811" s="8" t="b">
        <v>0</v>
      </c>
      <c r="H811" s="8">
        <v>0</v>
      </c>
      <c r="I811" s="8">
        <v>1</v>
      </c>
      <c r="J811" s="13">
        <v>0.26</v>
      </c>
      <c r="K811" s="8">
        <v>0.2273</v>
      </c>
      <c r="L811" s="8">
        <v>0.6</v>
      </c>
      <c r="M811" s="8">
        <v>0.35820000000000002</v>
      </c>
      <c r="N811" s="8">
        <v>0</v>
      </c>
      <c r="O811" s="8">
        <v>2</v>
      </c>
      <c r="P811" s="8">
        <v>2</v>
      </c>
      <c r="Q811" s="15" t="str">
        <f t="shared" si="120"/>
        <v>Weekend</v>
      </c>
      <c r="R811" s="15" t="str">
        <f t="shared" si="121"/>
        <v>Late Night</v>
      </c>
      <c r="S811" s="15" t="str">
        <f t="shared" si="122"/>
        <v>Hot</v>
      </c>
      <c r="T811" s="15" t="str">
        <f t="shared" si="123"/>
        <v>Comfortable</v>
      </c>
      <c r="U811" s="15" t="str">
        <f t="shared" si="124"/>
        <v>Clear</v>
      </c>
      <c r="V811" s="15" t="str">
        <f t="shared" si="125"/>
        <v>Off Peak</v>
      </c>
      <c r="W811" s="15" t="str">
        <f t="shared" si="126"/>
        <v>Feb</v>
      </c>
      <c r="X811" s="15" t="str">
        <f t="shared" si="127"/>
        <v>2011-Feb</v>
      </c>
      <c r="Y811" s="15" t="str">
        <f t="shared" si="128"/>
        <v>Low Demand</v>
      </c>
      <c r="Z811" t="str">
        <f t="shared" si="129"/>
        <v>Sunday</v>
      </c>
    </row>
    <row r="812" spans="1:26" x14ac:dyDescent="0.35">
      <c r="A812" s="6">
        <v>811</v>
      </c>
      <c r="B812" s="7">
        <v>40580</v>
      </c>
      <c r="C812" s="6">
        <v>1</v>
      </c>
      <c r="D812" s="6">
        <v>0</v>
      </c>
      <c r="E812" s="6">
        <v>2</v>
      </c>
      <c r="F812" s="6">
        <v>5</v>
      </c>
      <c r="G812" s="6" t="b">
        <v>0</v>
      </c>
      <c r="H812" s="6">
        <v>0</v>
      </c>
      <c r="I812" s="6">
        <v>1</v>
      </c>
      <c r="J812" s="12">
        <v>0.26</v>
      </c>
      <c r="K812" s="6">
        <v>0.2576</v>
      </c>
      <c r="L812" s="6">
        <v>0.6</v>
      </c>
      <c r="M812" s="6">
        <v>0.22389999999999999</v>
      </c>
      <c r="N812" s="6">
        <v>0</v>
      </c>
      <c r="O812" s="6">
        <v>1</v>
      </c>
      <c r="P812" s="6">
        <v>1</v>
      </c>
      <c r="Q812" s="15" t="str">
        <f t="shared" si="120"/>
        <v>Weekend</v>
      </c>
      <c r="R812" s="15" t="str">
        <f t="shared" si="121"/>
        <v>Late Night</v>
      </c>
      <c r="S812" s="15" t="str">
        <f t="shared" si="122"/>
        <v>Hot</v>
      </c>
      <c r="T812" s="15" t="str">
        <f t="shared" si="123"/>
        <v>Comfortable</v>
      </c>
      <c r="U812" s="15" t="str">
        <f t="shared" si="124"/>
        <v>Clear</v>
      </c>
      <c r="V812" s="15" t="str">
        <f t="shared" si="125"/>
        <v>Off Peak</v>
      </c>
      <c r="W812" s="15" t="str">
        <f t="shared" si="126"/>
        <v>Feb</v>
      </c>
      <c r="X812" s="15" t="str">
        <f t="shared" si="127"/>
        <v>2011-Feb</v>
      </c>
      <c r="Y812" s="15" t="str">
        <f t="shared" si="128"/>
        <v>Low Demand</v>
      </c>
      <c r="Z812" t="str">
        <f t="shared" si="129"/>
        <v>Sunday</v>
      </c>
    </row>
    <row r="813" spans="1:26" x14ac:dyDescent="0.35">
      <c r="A813" s="8">
        <v>812</v>
      </c>
      <c r="B813" s="9">
        <v>40580</v>
      </c>
      <c r="C813" s="8">
        <v>1</v>
      </c>
      <c r="D813" s="8">
        <v>0</v>
      </c>
      <c r="E813" s="8">
        <v>2</v>
      </c>
      <c r="F813" s="8">
        <v>6</v>
      </c>
      <c r="G813" s="8" t="b">
        <v>0</v>
      </c>
      <c r="H813" s="8">
        <v>0</v>
      </c>
      <c r="I813" s="8">
        <v>1</v>
      </c>
      <c r="J813" s="13">
        <v>0.26</v>
      </c>
      <c r="K813" s="8">
        <v>0.2576</v>
      </c>
      <c r="L813" s="8">
        <v>0.6</v>
      </c>
      <c r="M813" s="8">
        <v>0.22389999999999999</v>
      </c>
      <c r="N813" s="8">
        <v>0</v>
      </c>
      <c r="O813" s="8">
        <v>1</v>
      </c>
      <c r="P813" s="8">
        <v>1</v>
      </c>
      <c r="Q813" s="15" t="str">
        <f t="shared" si="120"/>
        <v>Weekend</v>
      </c>
      <c r="R813" s="15" t="str">
        <f t="shared" si="121"/>
        <v>Morning</v>
      </c>
      <c r="S813" s="15" t="str">
        <f t="shared" si="122"/>
        <v>Hot</v>
      </c>
      <c r="T813" s="15" t="str">
        <f t="shared" si="123"/>
        <v>Comfortable</v>
      </c>
      <c r="U813" s="15" t="str">
        <f t="shared" si="124"/>
        <v>Clear</v>
      </c>
      <c r="V813" s="15" t="str">
        <f t="shared" si="125"/>
        <v>Off Peak</v>
      </c>
      <c r="W813" s="15" t="str">
        <f t="shared" si="126"/>
        <v>Feb</v>
      </c>
      <c r="X813" s="15" t="str">
        <f t="shared" si="127"/>
        <v>2011-Feb</v>
      </c>
      <c r="Y813" s="15" t="str">
        <f t="shared" si="128"/>
        <v>Low Demand</v>
      </c>
      <c r="Z813" t="str">
        <f t="shared" si="129"/>
        <v>Sunday</v>
      </c>
    </row>
    <row r="814" spans="1:26" x14ac:dyDescent="0.35">
      <c r="A814" s="6">
        <v>813</v>
      </c>
      <c r="B814" s="7">
        <v>40580</v>
      </c>
      <c r="C814" s="6">
        <v>1</v>
      </c>
      <c r="D814" s="6">
        <v>0</v>
      </c>
      <c r="E814" s="6">
        <v>2</v>
      </c>
      <c r="F814" s="6">
        <v>7</v>
      </c>
      <c r="G814" s="6" t="b">
        <v>0</v>
      </c>
      <c r="H814" s="6">
        <v>0</v>
      </c>
      <c r="I814" s="6">
        <v>1</v>
      </c>
      <c r="J814" s="12">
        <v>0.24</v>
      </c>
      <c r="K814" s="6">
        <v>0.2424</v>
      </c>
      <c r="L814" s="6">
        <v>0.65</v>
      </c>
      <c r="M814" s="6">
        <v>0.16420000000000001</v>
      </c>
      <c r="N814" s="6">
        <v>0</v>
      </c>
      <c r="O814" s="6">
        <v>8</v>
      </c>
      <c r="P814" s="6">
        <v>8</v>
      </c>
      <c r="Q814" s="15" t="str">
        <f t="shared" si="120"/>
        <v>Weekend</v>
      </c>
      <c r="R814" s="15" t="str">
        <f t="shared" si="121"/>
        <v>Morning</v>
      </c>
      <c r="S814" s="15" t="str">
        <f t="shared" si="122"/>
        <v>Hot</v>
      </c>
      <c r="T814" s="15" t="str">
        <f t="shared" si="123"/>
        <v>Comfortable</v>
      </c>
      <c r="U814" s="15" t="str">
        <f t="shared" si="124"/>
        <v>Clear</v>
      </c>
      <c r="V814" s="15" t="str">
        <f t="shared" si="125"/>
        <v>AM Peak</v>
      </c>
      <c r="W814" s="15" t="str">
        <f t="shared" si="126"/>
        <v>Feb</v>
      </c>
      <c r="X814" s="15" t="str">
        <f t="shared" si="127"/>
        <v>2011-Feb</v>
      </c>
      <c r="Y814" s="15" t="str">
        <f t="shared" si="128"/>
        <v>Low Demand</v>
      </c>
      <c r="Z814" t="str">
        <f t="shared" si="129"/>
        <v>Sunday</v>
      </c>
    </row>
    <row r="815" spans="1:26" x14ac:dyDescent="0.35">
      <c r="A815" s="8">
        <v>814</v>
      </c>
      <c r="B815" s="9">
        <v>40580</v>
      </c>
      <c r="C815" s="8">
        <v>1</v>
      </c>
      <c r="D815" s="8">
        <v>0</v>
      </c>
      <c r="E815" s="8">
        <v>2</v>
      </c>
      <c r="F815" s="8">
        <v>8</v>
      </c>
      <c r="G815" s="8" t="b">
        <v>0</v>
      </c>
      <c r="H815" s="8">
        <v>0</v>
      </c>
      <c r="I815" s="8">
        <v>1</v>
      </c>
      <c r="J815" s="13">
        <v>0.24</v>
      </c>
      <c r="K815" s="8">
        <v>0.2576</v>
      </c>
      <c r="L815" s="8">
        <v>0.65</v>
      </c>
      <c r="M815" s="8">
        <v>0.1045</v>
      </c>
      <c r="N815" s="8">
        <v>2</v>
      </c>
      <c r="O815" s="8">
        <v>21</v>
      </c>
      <c r="P815" s="8">
        <v>23</v>
      </c>
      <c r="Q815" s="15" t="str">
        <f t="shared" si="120"/>
        <v>Weekend</v>
      </c>
      <c r="R815" s="15" t="str">
        <f t="shared" si="121"/>
        <v>Morning</v>
      </c>
      <c r="S815" s="15" t="str">
        <f t="shared" si="122"/>
        <v>Hot</v>
      </c>
      <c r="T815" s="15" t="str">
        <f t="shared" si="123"/>
        <v>Comfortable</v>
      </c>
      <c r="U815" s="15" t="str">
        <f t="shared" si="124"/>
        <v>Clear</v>
      </c>
      <c r="V815" s="15" t="str">
        <f t="shared" si="125"/>
        <v>AM Peak</v>
      </c>
      <c r="W815" s="15" t="str">
        <f t="shared" si="126"/>
        <v>Feb</v>
      </c>
      <c r="X815" s="15" t="str">
        <f t="shared" si="127"/>
        <v>2011-Feb</v>
      </c>
      <c r="Y815" s="15" t="str">
        <f t="shared" si="128"/>
        <v>Low Demand</v>
      </c>
      <c r="Z815" t="str">
        <f t="shared" si="129"/>
        <v>Sunday</v>
      </c>
    </row>
    <row r="816" spans="1:26" x14ac:dyDescent="0.35">
      <c r="A816" s="6">
        <v>815</v>
      </c>
      <c r="B816" s="7">
        <v>40580</v>
      </c>
      <c r="C816" s="6">
        <v>1</v>
      </c>
      <c r="D816" s="6">
        <v>0</v>
      </c>
      <c r="E816" s="6">
        <v>2</v>
      </c>
      <c r="F816" s="6">
        <v>9</v>
      </c>
      <c r="G816" s="6" t="b">
        <v>0</v>
      </c>
      <c r="H816" s="6">
        <v>0</v>
      </c>
      <c r="I816" s="6">
        <v>1</v>
      </c>
      <c r="J816" s="12">
        <v>0.28000000000000003</v>
      </c>
      <c r="K816" s="6">
        <v>0.28789999999999999</v>
      </c>
      <c r="L816" s="6">
        <v>0.56000000000000005</v>
      </c>
      <c r="M816" s="6">
        <v>0.1045</v>
      </c>
      <c r="N816" s="6">
        <v>7</v>
      </c>
      <c r="O816" s="6">
        <v>38</v>
      </c>
      <c r="P816" s="6">
        <v>45</v>
      </c>
      <c r="Q816" s="15" t="str">
        <f t="shared" si="120"/>
        <v>Weekend</v>
      </c>
      <c r="R816" s="15" t="str">
        <f t="shared" si="121"/>
        <v>Morning</v>
      </c>
      <c r="S816" s="15" t="str">
        <f t="shared" si="122"/>
        <v>Hot</v>
      </c>
      <c r="T816" s="15" t="str">
        <f t="shared" si="123"/>
        <v>Comfortable</v>
      </c>
      <c r="U816" s="15" t="str">
        <f t="shared" si="124"/>
        <v>Clear</v>
      </c>
      <c r="V816" s="15" t="str">
        <f t="shared" si="125"/>
        <v>AM Peak</v>
      </c>
      <c r="W816" s="15" t="str">
        <f t="shared" si="126"/>
        <v>Feb</v>
      </c>
      <c r="X816" s="15" t="str">
        <f t="shared" si="127"/>
        <v>2011-Feb</v>
      </c>
      <c r="Y816" s="15" t="str">
        <f t="shared" si="128"/>
        <v>Low Demand</v>
      </c>
      <c r="Z816" t="str">
        <f t="shared" si="129"/>
        <v>Sunday</v>
      </c>
    </row>
    <row r="817" spans="1:26" x14ac:dyDescent="0.35">
      <c r="A817" s="8">
        <v>816</v>
      </c>
      <c r="B817" s="9">
        <v>40580</v>
      </c>
      <c r="C817" s="8">
        <v>1</v>
      </c>
      <c r="D817" s="8">
        <v>0</v>
      </c>
      <c r="E817" s="8">
        <v>2</v>
      </c>
      <c r="F817" s="8">
        <v>10</v>
      </c>
      <c r="G817" s="8" t="b">
        <v>0</v>
      </c>
      <c r="H817" s="8">
        <v>0</v>
      </c>
      <c r="I817" s="8">
        <v>1</v>
      </c>
      <c r="J817" s="13">
        <v>0.3</v>
      </c>
      <c r="K817" s="8">
        <v>0.28789999999999999</v>
      </c>
      <c r="L817" s="8">
        <v>0.52</v>
      </c>
      <c r="M817" s="8">
        <v>0.25369999999999998</v>
      </c>
      <c r="N817" s="8">
        <v>15</v>
      </c>
      <c r="O817" s="8">
        <v>74</v>
      </c>
      <c r="P817" s="8">
        <v>89</v>
      </c>
      <c r="Q817" s="15" t="str">
        <f t="shared" si="120"/>
        <v>Weekend</v>
      </c>
      <c r="R817" s="15" t="str">
        <f t="shared" si="121"/>
        <v>Morning</v>
      </c>
      <c r="S817" s="15" t="str">
        <f t="shared" si="122"/>
        <v>Hot</v>
      </c>
      <c r="T817" s="15" t="str">
        <f t="shared" si="123"/>
        <v>Comfortable</v>
      </c>
      <c r="U817" s="15" t="str">
        <f t="shared" si="124"/>
        <v>Clear</v>
      </c>
      <c r="V817" s="15" t="str">
        <f t="shared" si="125"/>
        <v>Off Peak</v>
      </c>
      <c r="W817" s="15" t="str">
        <f t="shared" si="126"/>
        <v>Feb</v>
      </c>
      <c r="X817" s="15" t="str">
        <f t="shared" si="127"/>
        <v>2011-Feb</v>
      </c>
      <c r="Y817" s="15" t="str">
        <f t="shared" si="128"/>
        <v>High Demand</v>
      </c>
      <c r="Z817" t="str">
        <f t="shared" si="129"/>
        <v>Sunday</v>
      </c>
    </row>
    <row r="818" spans="1:26" x14ac:dyDescent="0.35">
      <c r="A818" s="6">
        <v>817</v>
      </c>
      <c r="B818" s="7">
        <v>40580</v>
      </c>
      <c r="C818" s="6">
        <v>1</v>
      </c>
      <c r="D818" s="6">
        <v>0</v>
      </c>
      <c r="E818" s="6">
        <v>2</v>
      </c>
      <c r="F818" s="6">
        <v>11</v>
      </c>
      <c r="G818" s="6" t="b">
        <v>0</v>
      </c>
      <c r="H818" s="6">
        <v>0</v>
      </c>
      <c r="I818" s="6">
        <v>1</v>
      </c>
      <c r="J818" s="12">
        <v>0.32</v>
      </c>
      <c r="K818" s="6">
        <v>0.30299999999999999</v>
      </c>
      <c r="L818" s="6">
        <v>0.49</v>
      </c>
      <c r="M818" s="6">
        <v>0.25369999999999998</v>
      </c>
      <c r="N818" s="6">
        <v>28</v>
      </c>
      <c r="O818" s="6">
        <v>89</v>
      </c>
      <c r="P818" s="6">
        <v>117</v>
      </c>
      <c r="Q818" s="15" t="str">
        <f t="shared" si="120"/>
        <v>Weekend</v>
      </c>
      <c r="R818" s="15" t="str">
        <f t="shared" si="121"/>
        <v>Morning</v>
      </c>
      <c r="S818" s="15" t="str">
        <f t="shared" si="122"/>
        <v>Hot</v>
      </c>
      <c r="T818" s="15" t="str">
        <f t="shared" si="123"/>
        <v>Comfortable</v>
      </c>
      <c r="U818" s="15" t="str">
        <f t="shared" si="124"/>
        <v>Clear</v>
      </c>
      <c r="V818" s="15" t="str">
        <f t="shared" si="125"/>
        <v>Off Peak</v>
      </c>
      <c r="W818" s="15" t="str">
        <f t="shared" si="126"/>
        <v>Feb</v>
      </c>
      <c r="X818" s="15" t="str">
        <f t="shared" si="127"/>
        <v>2011-Feb</v>
      </c>
      <c r="Y818" s="15" t="str">
        <f t="shared" si="128"/>
        <v>High Demand</v>
      </c>
      <c r="Z818" t="str">
        <f t="shared" si="129"/>
        <v>Sunday</v>
      </c>
    </row>
    <row r="819" spans="1:26" x14ac:dyDescent="0.35">
      <c r="A819" s="8">
        <v>818</v>
      </c>
      <c r="B819" s="9">
        <v>40580</v>
      </c>
      <c r="C819" s="8">
        <v>1</v>
      </c>
      <c r="D819" s="8">
        <v>0</v>
      </c>
      <c r="E819" s="8">
        <v>2</v>
      </c>
      <c r="F819" s="8">
        <v>12</v>
      </c>
      <c r="G819" s="8" t="b">
        <v>0</v>
      </c>
      <c r="H819" s="8">
        <v>0</v>
      </c>
      <c r="I819" s="8">
        <v>1</v>
      </c>
      <c r="J819" s="13">
        <v>0.34</v>
      </c>
      <c r="K819" s="8">
        <v>0.33329999999999999</v>
      </c>
      <c r="L819" s="8">
        <v>0.46</v>
      </c>
      <c r="M819" s="8">
        <v>0</v>
      </c>
      <c r="N819" s="8">
        <v>48</v>
      </c>
      <c r="O819" s="8">
        <v>126</v>
      </c>
      <c r="P819" s="8">
        <v>174</v>
      </c>
      <c r="Q819" s="15" t="str">
        <f t="shared" si="120"/>
        <v>Weekend</v>
      </c>
      <c r="R819" s="15" t="str">
        <f t="shared" si="121"/>
        <v>Afternoon</v>
      </c>
      <c r="S819" s="15" t="str">
        <f t="shared" si="122"/>
        <v>Hot</v>
      </c>
      <c r="T819" s="15" t="str">
        <f t="shared" si="123"/>
        <v>Comfortable</v>
      </c>
      <c r="U819" s="15" t="str">
        <f t="shared" si="124"/>
        <v>Clear</v>
      </c>
      <c r="V819" s="15" t="str">
        <f t="shared" si="125"/>
        <v>Off Peak</v>
      </c>
      <c r="W819" s="15" t="str">
        <f t="shared" si="126"/>
        <v>Feb</v>
      </c>
      <c r="X819" s="15" t="str">
        <f t="shared" si="127"/>
        <v>2011-Feb</v>
      </c>
      <c r="Y819" s="15" t="str">
        <f t="shared" si="128"/>
        <v>High Demand</v>
      </c>
      <c r="Z819" t="str">
        <f t="shared" si="129"/>
        <v>Sunday</v>
      </c>
    </row>
    <row r="820" spans="1:26" x14ac:dyDescent="0.35">
      <c r="A820" s="6">
        <v>819</v>
      </c>
      <c r="B820" s="7">
        <v>40580</v>
      </c>
      <c r="C820" s="6">
        <v>1</v>
      </c>
      <c r="D820" s="6">
        <v>0</v>
      </c>
      <c r="E820" s="6">
        <v>2</v>
      </c>
      <c r="F820" s="6">
        <v>13</v>
      </c>
      <c r="G820" s="6" t="b">
        <v>0</v>
      </c>
      <c r="H820" s="6">
        <v>0</v>
      </c>
      <c r="I820" s="6">
        <v>1</v>
      </c>
      <c r="J820" s="12">
        <v>0.34</v>
      </c>
      <c r="K820" s="6">
        <v>0.36359999999999998</v>
      </c>
      <c r="L820" s="6">
        <v>0.46</v>
      </c>
      <c r="M820" s="6">
        <v>0</v>
      </c>
      <c r="N820" s="6">
        <v>47</v>
      </c>
      <c r="O820" s="6">
        <v>135</v>
      </c>
      <c r="P820" s="6">
        <v>182</v>
      </c>
      <c r="Q820" s="15" t="str">
        <f t="shared" si="120"/>
        <v>Weekend</v>
      </c>
      <c r="R820" s="15" t="str">
        <f t="shared" si="121"/>
        <v>Afternoon</v>
      </c>
      <c r="S820" s="15" t="str">
        <f t="shared" si="122"/>
        <v>Hot</v>
      </c>
      <c r="T820" s="15" t="str">
        <f t="shared" si="123"/>
        <v>Comfortable</v>
      </c>
      <c r="U820" s="15" t="str">
        <f t="shared" si="124"/>
        <v>Clear</v>
      </c>
      <c r="V820" s="15" t="str">
        <f t="shared" si="125"/>
        <v>Off Peak</v>
      </c>
      <c r="W820" s="15" t="str">
        <f t="shared" si="126"/>
        <v>Feb</v>
      </c>
      <c r="X820" s="15" t="str">
        <f t="shared" si="127"/>
        <v>2011-Feb</v>
      </c>
      <c r="Y820" s="15" t="str">
        <f t="shared" si="128"/>
        <v>High Demand</v>
      </c>
      <c r="Z820" t="str">
        <f t="shared" si="129"/>
        <v>Sunday</v>
      </c>
    </row>
    <row r="821" spans="1:26" x14ac:dyDescent="0.35">
      <c r="A821" s="8">
        <v>820</v>
      </c>
      <c r="B821" s="9">
        <v>40580</v>
      </c>
      <c r="C821" s="8">
        <v>1</v>
      </c>
      <c r="D821" s="8">
        <v>0</v>
      </c>
      <c r="E821" s="8">
        <v>2</v>
      </c>
      <c r="F821" s="8">
        <v>14</v>
      </c>
      <c r="G821" s="8" t="b">
        <v>0</v>
      </c>
      <c r="H821" s="8">
        <v>0</v>
      </c>
      <c r="I821" s="8">
        <v>1</v>
      </c>
      <c r="J821" s="13">
        <v>0.34</v>
      </c>
      <c r="K821" s="8">
        <v>0.34849999999999998</v>
      </c>
      <c r="L821" s="8">
        <v>0.46</v>
      </c>
      <c r="M821" s="8">
        <v>8.9599999999999999E-2</v>
      </c>
      <c r="N821" s="8">
        <v>47</v>
      </c>
      <c r="O821" s="8">
        <v>114</v>
      </c>
      <c r="P821" s="8">
        <v>161</v>
      </c>
      <c r="Q821" s="15" t="str">
        <f t="shared" si="120"/>
        <v>Weekend</v>
      </c>
      <c r="R821" s="15" t="str">
        <f t="shared" si="121"/>
        <v>Afternoon</v>
      </c>
      <c r="S821" s="15" t="str">
        <f t="shared" si="122"/>
        <v>Hot</v>
      </c>
      <c r="T821" s="15" t="str">
        <f t="shared" si="123"/>
        <v>Comfortable</v>
      </c>
      <c r="U821" s="15" t="str">
        <f t="shared" si="124"/>
        <v>Clear</v>
      </c>
      <c r="V821" s="15" t="str">
        <f t="shared" si="125"/>
        <v>Off Peak</v>
      </c>
      <c r="W821" s="15" t="str">
        <f t="shared" si="126"/>
        <v>Feb</v>
      </c>
      <c r="X821" s="15" t="str">
        <f t="shared" si="127"/>
        <v>2011-Feb</v>
      </c>
      <c r="Y821" s="15" t="str">
        <f t="shared" si="128"/>
        <v>High Demand</v>
      </c>
      <c r="Z821" t="str">
        <f t="shared" si="129"/>
        <v>Sunday</v>
      </c>
    </row>
    <row r="822" spans="1:26" x14ac:dyDescent="0.35">
      <c r="A822" s="6">
        <v>821</v>
      </c>
      <c r="B822" s="7">
        <v>40580</v>
      </c>
      <c r="C822" s="6">
        <v>1</v>
      </c>
      <c r="D822" s="6">
        <v>0</v>
      </c>
      <c r="E822" s="6">
        <v>2</v>
      </c>
      <c r="F822" s="6">
        <v>15</v>
      </c>
      <c r="G822" s="6" t="b">
        <v>0</v>
      </c>
      <c r="H822" s="6">
        <v>0</v>
      </c>
      <c r="I822" s="6">
        <v>1</v>
      </c>
      <c r="J822" s="12">
        <v>0.34</v>
      </c>
      <c r="K822" s="6">
        <v>0.34849999999999998</v>
      </c>
      <c r="L822" s="6">
        <v>0.46</v>
      </c>
      <c r="M822" s="6">
        <v>8.9599999999999999E-2</v>
      </c>
      <c r="N822" s="6">
        <v>52</v>
      </c>
      <c r="O822" s="6">
        <v>130</v>
      </c>
      <c r="P822" s="6">
        <v>182</v>
      </c>
      <c r="Q822" s="15" t="str">
        <f t="shared" si="120"/>
        <v>Weekend</v>
      </c>
      <c r="R822" s="15" t="str">
        <f t="shared" si="121"/>
        <v>Afternoon</v>
      </c>
      <c r="S822" s="15" t="str">
        <f t="shared" si="122"/>
        <v>Hot</v>
      </c>
      <c r="T822" s="15" t="str">
        <f t="shared" si="123"/>
        <v>Comfortable</v>
      </c>
      <c r="U822" s="15" t="str">
        <f t="shared" si="124"/>
        <v>Clear</v>
      </c>
      <c r="V822" s="15" t="str">
        <f t="shared" si="125"/>
        <v>Off Peak</v>
      </c>
      <c r="W822" s="15" t="str">
        <f t="shared" si="126"/>
        <v>Feb</v>
      </c>
      <c r="X822" s="15" t="str">
        <f t="shared" si="127"/>
        <v>2011-Feb</v>
      </c>
      <c r="Y822" s="15" t="str">
        <f t="shared" si="128"/>
        <v>High Demand</v>
      </c>
      <c r="Z822" t="str">
        <f t="shared" si="129"/>
        <v>Sunday</v>
      </c>
    </row>
    <row r="823" spans="1:26" x14ac:dyDescent="0.35">
      <c r="A823" s="8">
        <v>822</v>
      </c>
      <c r="B823" s="9">
        <v>40580</v>
      </c>
      <c r="C823" s="8">
        <v>1</v>
      </c>
      <c r="D823" s="8">
        <v>0</v>
      </c>
      <c r="E823" s="8">
        <v>2</v>
      </c>
      <c r="F823" s="8">
        <v>16</v>
      </c>
      <c r="G823" s="8" t="b">
        <v>0</v>
      </c>
      <c r="H823" s="8">
        <v>0</v>
      </c>
      <c r="I823" s="8">
        <v>1</v>
      </c>
      <c r="J823" s="13">
        <v>0.34</v>
      </c>
      <c r="K823" s="8">
        <v>0.34849999999999998</v>
      </c>
      <c r="L823" s="8">
        <v>0.49</v>
      </c>
      <c r="M823" s="8">
        <v>0.1045</v>
      </c>
      <c r="N823" s="8">
        <v>42</v>
      </c>
      <c r="O823" s="8">
        <v>115</v>
      </c>
      <c r="P823" s="8">
        <v>157</v>
      </c>
      <c r="Q823" s="15" t="str">
        <f t="shared" si="120"/>
        <v>Weekend</v>
      </c>
      <c r="R823" s="15" t="str">
        <f t="shared" si="121"/>
        <v>Afternoon</v>
      </c>
      <c r="S823" s="15" t="str">
        <f t="shared" si="122"/>
        <v>Hot</v>
      </c>
      <c r="T823" s="15" t="str">
        <f t="shared" si="123"/>
        <v>Comfortable</v>
      </c>
      <c r="U823" s="15" t="str">
        <f t="shared" si="124"/>
        <v>Clear</v>
      </c>
      <c r="V823" s="15" t="str">
        <f t="shared" si="125"/>
        <v>Off Peak</v>
      </c>
      <c r="W823" s="15" t="str">
        <f t="shared" si="126"/>
        <v>Feb</v>
      </c>
      <c r="X823" s="15" t="str">
        <f t="shared" si="127"/>
        <v>2011-Feb</v>
      </c>
      <c r="Y823" s="15" t="str">
        <f t="shared" si="128"/>
        <v>High Demand</v>
      </c>
      <c r="Z823" t="str">
        <f t="shared" si="129"/>
        <v>Sunday</v>
      </c>
    </row>
    <row r="824" spans="1:26" x14ac:dyDescent="0.35">
      <c r="A824" s="6">
        <v>823</v>
      </c>
      <c r="B824" s="7">
        <v>40580</v>
      </c>
      <c r="C824" s="6">
        <v>1</v>
      </c>
      <c r="D824" s="6">
        <v>0</v>
      </c>
      <c r="E824" s="6">
        <v>2</v>
      </c>
      <c r="F824" s="6">
        <v>17</v>
      </c>
      <c r="G824" s="6" t="b">
        <v>0</v>
      </c>
      <c r="H824" s="6">
        <v>0</v>
      </c>
      <c r="I824" s="6">
        <v>1</v>
      </c>
      <c r="J824" s="12">
        <v>0.34</v>
      </c>
      <c r="K824" s="6">
        <v>0.36359999999999998</v>
      </c>
      <c r="L824" s="6">
        <v>0.46</v>
      </c>
      <c r="M824" s="6">
        <v>0</v>
      </c>
      <c r="N824" s="6">
        <v>24</v>
      </c>
      <c r="O824" s="6">
        <v>97</v>
      </c>
      <c r="P824" s="6">
        <v>121</v>
      </c>
      <c r="Q824" s="15" t="str">
        <f t="shared" si="120"/>
        <v>Weekend</v>
      </c>
      <c r="R824" s="15" t="str">
        <f t="shared" si="121"/>
        <v>Night</v>
      </c>
      <c r="S824" s="15" t="str">
        <f t="shared" si="122"/>
        <v>Hot</v>
      </c>
      <c r="T824" s="15" t="str">
        <f t="shared" si="123"/>
        <v>Comfortable</v>
      </c>
      <c r="U824" s="15" t="str">
        <f t="shared" si="124"/>
        <v>Clear</v>
      </c>
      <c r="V824" s="15" t="str">
        <f t="shared" si="125"/>
        <v>PM Peak</v>
      </c>
      <c r="W824" s="15" t="str">
        <f t="shared" si="126"/>
        <v>Feb</v>
      </c>
      <c r="X824" s="15" t="str">
        <f t="shared" si="127"/>
        <v>2011-Feb</v>
      </c>
      <c r="Y824" s="15" t="str">
        <f t="shared" si="128"/>
        <v>High Demand</v>
      </c>
      <c r="Z824" t="str">
        <f t="shared" si="129"/>
        <v>Sunday</v>
      </c>
    </row>
    <row r="825" spans="1:26" x14ac:dyDescent="0.35">
      <c r="A825" s="8">
        <v>824</v>
      </c>
      <c r="B825" s="9">
        <v>40580</v>
      </c>
      <c r="C825" s="8">
        <v>1</v>
      </c>
      <c r="D825" s="8">
        <v>0</v>
      </c>
      <c r="E825" s="8">
        <v>2</v>
      </c>
      <c r="F825" s="8">
        <v>18</v>
      </c>
      <c r="G825" s="8" t="b">
        <v>0</v>
      </c>
      <c r="H825" s="8">
        <v>0</v>
      </c>
      <c r="I825" s="8">
        <v>1</v>
      </c>
      <c r="J825" s="13">
        <v>0.3</v>
      </c>
      <c r="K825" s="8">
        <v>0.30299999999999999</v>
      </c>
      <c r="L825" s="8">
        <v>0.56000000000000005</v>
      </c>
      <c r="M825" s="8">
        <v>0.16420000000000001</v>
      </c>
      <c r="N825" s="8">
        <v>13</v>
      </c>
      <c r="O825" s="8">
        <v>65</v>
      </c>
      <c r="P825" s="8">
        <v>78</v>
      </c>
      <c r="Q825" s="15" t="str">
        <f t="shared" si="120"/>
        <v>Weekend</v>
      </c>
      <c r="R825" s="15" t="str">
        <f t="shared" si="121"/>
        <v>Night</v>
      </c>
      <c r="S825" s="15" t="str">
        <f t="shared" si="122"/>
        <v>Hot</v>
      </c>
      <c r="T825" s="15" t="str">
        <f t="shared" si="123"/>
        <v>Comfortable</v>
      </c>
      <c r="U825" s="15" t="str">
        <f t="shared" si="124"/>
        <v>Clear</v>
      </c>
      <c r="V825" s="15" t="str">
        <f t="shared" si="125"/>
        <v>PM Peak</v>
      </c>
      <c r="W825" s="15" t="str">
        <f t="shared" si="126"/>
        <v>Feb</v>
      </c>
      <c r="X825" s="15" t="str">
        <f t="shared" si="127"/>
        <v>2011-Feb</v>
      </c>
      <c r="Y825" s="15" t="str">
        <f t="shared" si="128"/>
        <v>High Demand</v>
      </c>
      <c r="Z825" t="str">
        <f t="shared" si="129"/>
        <v>Sunday</v>
      </c>
    </row>
    <row r="826" spans="1:26" x14ac:dyDescent="0.35">
      <c r="A826" s="6">
        <v>825</v>
      </c>
      <c r="B826" s="7">
        <v>40580</v>
      </c>
      <c r="C826" s="6">
        <v>1</v>
      </c>
      <c r="D826" s="6">
        <v>0</v>
      </c>
      <c r="E826" s="6">
        <v>2</v>
      </c>
      <c r="F826" s="6">
        <v>19</v>
      </c>
      <c r="G826" s="6" t="b">
        <v>0</v>
      </c>
      <c r="H826" s="6">
        <v>0</v>
      </c>
      <c r="I826" s="6">
        <v>1</v>
      </c>
      <c r="J826" s="12">
        <v>0.28000000000000003</v>
      </c>
      <c r="K826" s="6">
        <v>0.28789999999999999</v>
      </c>
      <c r="L826" s="6">
        <v>0.61</v>
      </c>
      <c r="M826" s="6">
        <v>0.1343</v>
      </c>
      <c r="N826" s="6">
        <v>1</v>
      </c>
      <c r="O826" s="6">
        <v>20</v>
      </c>
      <c r="P826" s="6">
        <v>21</v>
      </c>
      <c r="Q826" s="15" t="str">
        <f t="shared" si="120"/>
        <v>Weekend</v>
      </c>
      <c r="R826" s="15" t="str">
        <f t="shared" si="121"/>
        <v>Night</v>
      </c>
      <c r="S826" s="15" t="str">
        <f t="shared" si="122"/>
        <v>Hot</v>
      </c>
      <c r="T826" s="15" t="str">
        <f t="shared" si="123"/>
        <v>Comfortable</v>
      </c>
      <c r="U826" s="15" t="str">
        <f t="shared" si="124"/>
        <v>Clear</v>
      </c>
      <c r="V826" s="15" t="str">
        <f t="shared" si="125"/>
        <v>PM Peak</v>
      </c>
      <c r="W826" s="15" t="str">
        <f t="shared" si="126"/>
        <v>Feb</v>
      </c>
      <c r="X826" s="15" t="str">
        <f t="shared" si="127"/>
        <v>2011-Feb</v>
      </c>
      <c r="Y826" s="15" t="str">
        <f t="shared" si="128"/>
        <v>Low Demand</v>
      </c>
      <c r="Z826" t="str">
        <f t="shared" si="129"/>
        <v>Sunday</v>
      </c>
    </row>
    <row r="827" spans="1:26" x14ac:dyDescent="0.35">
      <c r="A827" s="8">
        <v>826</v>
      </c>
      <c r="B827" s="9">
        <v>40580</v>
      </c>
      <c r="C827" s="8">
        <v>1</v>
      </c>
      <c r="D827" s="8">
        <v>0</v>
      </c>
      <c r="E827" s="8">
        <v>2</v>
      </c>
      <c r="F827" s="8">
        <v>20</v>
      </c>
      <c r="G827" s="8" t="b">
        <v>0</v>
      </c>
      <c r="H827" s="8">
        <v>0</v>
      </c>
      <c r="I827" s="8">
        <v>1</v>
      </c>
      <c r="J827" s="13">
        <v>0.28000000000000003</v>
      </c>
      <c r="K827" s="8">
        <v>0.28789999999999999</v>
      </c>
      <c r="L827" s="8">
        <v>0.61</v>
      </c>
      <c r="M827" s="8">
        <v>0.1045</v>
      </c>
      <c r="N827" s="8">
        <v>5</v>
      </c>
      <c r="O827" s="8">
        <v>21</v>
      </c>
      <c r="P827" s="8">
        <v>26</v>
      </c>
      <c r="Q827" s="15" t="str">
        <f t="shared" si="120"/>
        <v>Weekend</v>
      </c>
      <c r="R827" s="15" t="str">
        <f t="shared" si="121"/>
        <v>Night</v>
      </c>
      <c r="S827" s="15" t="str">
        <f t="shared" si="122"/>
        <v>Hot</v>
      </c>
      <c r="T827" s="15" t="str">
        <f t="shared" si="123"/>
        <v>Comfortable</v>
      </c>
      <c r="U827" s="15" t="str">
        <f t="shared" si="124"/>
        <v>Clear</v>
      </c>
      <c r="V827" s="15" t="str">
        <f t="shared" si="125"/>
        <v>Off Peak</v>
      </c>
      <c r="W827" s="15" t="str">
        <f t="shared" si="126"/>
        <v>Feb</v>
      </c>
      <c r="X827" s="15" t="str">
        <f t="shared" si="127"/>
        <v>2011-Feb</v>
      </c>
      <c r="Y827" s="15" t="str">
        <f t="shared" si="128"/>
        <v>Low Demand</v>
      </c>
      <c r="Z827" t="str">
        <f t="shared" si="129"/>
        <v>Sunday</v>
      </c>
    </row>
    <row r="828" spans="1:26" x14ac:dyDescent="0.35">
      <c r="A828" s="6">
        <v>827</v>
      </c>
      <c r="B828" s="7">
        <v>40580</v>
      </c>
      <c r="C828" s="6">
        <v>1</v>
      </c>
      <c r="D828" s="6">
        <v>0</v>
      </c>
      <c r="E828" s="6">
        <v>2</v>
      </c>
      <c r="F828" s="6">
        <v>21</v>
      </c>
      <c r="G828" s="6" t="b">
        <v>0</v>
      </c>
      <c r="H828" s="6">
        <v>0</v>
      </c>
      <c r="I828" s="6">
        <v>1</v>
      </c>
      <c r="J828" s="12">
        <v>0.26</v>
      </c>
      <c r="K828" s="6">
        <v>0.30299999999999999</v>
      </c>
      <c r="L828" s="6">
        <v>0.6</v>
      </c>
      <c r="M828" s="6">
        <v>0</v>
      </c>
      <c r="N828" s="6">
        <v>5</v>
      </c>
      <c r="O828" s="6">
        <v>22</v>
      </c>
      <c r="P828" s="6">
        <v>27</v>
      </c>
      <c r="Q828" s="15" t="str">
        <f t="shared" si="120"/>
        <v>Weekend</v>
      </c>
      <c r="R828" s="15" t="str">
        <f t="shared" si="121"/>
        <v>Night</v>
      </c>
      <c r="S828" s="15" t="str">
        <f t="shared" si="122"/>
        <v>Hot</v>
      </c>
      <c r="T828" s="15" t="str">
        <f t="shared" si="123"/>
        <v>Comfortable</v>
      </c>
      <c r="U828" s="15" t="str">
        <f t="shared" si="124"/>
        <v>Clear</v>
      </c>
      <c r="V828" s="15" t="str">
        <f t="shared" si="125"/>
        <v>Off Peak</v>
      </c>
      <c r="W828" s="15" t="str">
        <f t="shared" si="126"/>
        <v>Feb</v>
      </c>
      <c r="X828" s="15" t="str">
        <f t="shared" si="127"/>
        <v>2011-Feb</v>
      </c>
      <c r="Y828" s="15" t="str">
        <f t="shared" si="128"/>
        <v>Low Demand</v>
      </c>
      <c r="Z828" t="str">
        <f t="shared" si="129"/>
        <v>Sunday</v>
      </c>
    </row>
    <row r="829" spans="1:26" x14ac:dyDescent="0.35">
      <c r="A829" s="8">
        <v>828</v>
      </c>
      <c r="B829" s="9">
        <v>40580</v>
      </c>
      <c r="C829" s="8">
        <v>1</v>
      </c>
      <c r="D829" s="8">
        <v>0</v>
      </c>
      <c r="E829" s="8">
        <v>2</v>
      </c>
      <c r="F829" s="8">
        <v>22</v>
      </c>
      <c r="G829" s="8" t="b">
        <v>0</v>
      </c>
      <c r="H829" s="8">
        <v>0</v>
      </c>
      <c r="I829" s="8">
        <v>1</v>
      </c>
      <c r="J829" s="13">
        <v>0.26</v>
      </c>
      <c r="K829" s="8">
        <v>0.30299999999999999</v>
      </c>
      <c r="L829" s="8">
        <v>0.6</v>
      </c>
      <c r="M829" s="8">
        <v>0</v>
      </c>
      <c r="N829" s="8">
        <v>5</v>
      </c>
      <c r="O829" s="8">
        <v>57</v>
      </c>
      <c r="P829" s="8">
        <v>62</v>
      </c>
      <c r="Q829" s="15" t="str">
        <f t="shared" si="120"/>
        <v>Weekend</v>
      </c>
      <c r="R829" s="15" t="str">
        <f t="shared" si="121"/>
        <v>Night</v>
      </c>
      <c r="S829" s="15" t="str">
        <f t="shared" si="122"/>
        <v>Hot</v>
      </c>
      <c r="T829" s="15" t="str">
        <f t="shared" si="123"/>
        <v>Comfortable</v>
      </c>
      <c r="U829" s="15" t="str">
        <f t="shared" si="124"/>
        <v>Clear</v>
      </c>
      <c r="V829" s="15" t="str">
        <f t="shared" si="125"/>
        <v>Off Peak</v>
      </c>
      <c r="W829" s="15" t="str">
        <f t="shared" si="126"/>
        <v>Feb</v>
      </c>
      <c r="X829" s="15" t="str">
        <f t="shared" si="127"/>
        <v>2011-Feb</v>
      </c>
      <c r="Y829" s="15" t="str">
        <f t="shared" si="128"/>
        <v>High Demand</v>
      </c>
      <c r="Z829" t="str">
        <f t="shared" si="129"/>
        <v>Sunday</v>
      </c>
    </row>
    <row r="830" spans="1:26" x14ac:dyDescent="0.35">
      <c r="A830" s="6">
        <v>829</v>
      </c>
      <c r="B830" s="7">
        <v>40580</v>
      </c>
      <c r="C830" s="6">
        <v>1</v>
      </c>
      <c r="D830" s="6">
        <v>0</v>
      </c>
      <c r="E830" s="6">
        <v>2</v>
      </c>
      <c r="F830" s="6">
        <v>23</v>
      </c>
      <c r="G830" s="6" t="b">
        <v>0</v>
      </c>
      <c r="H830" s="6">
        <v>0</v>
      </c>
      <c r="I830" s="6">
        <v>1</v>
      </c>
      <c r="J830" s="12">
        <v>0.24</v>
      </c>
      <c r="K830" s="6">
        <v>0.28789999999999999</v>
      </c>
      <c r="L830" s="6">
        <v>0.65</v>
      </c>
      <c r="M830" s="6">
        <v>0</v>
      </c>
      <c r="N830" s="6">
        <v>4</v>
      </c>
      <c r="O830" s="6">
        <v>26</v>
      </c>
      <c r="P830" s="6">
        <v>30</v>
      </c>
      <c r="Q830" s="15" t="str">
        <f t="shared" si="120"/>
        <v>Weekend</v>
      </c>
      <c r="R830" s="15" t="str">
        <f t="shared" si="121"/>
        <v>Night</v>
      </c>
      <c r="S830" s="15" t="str">
        <f t="shared" si="122"/>
        <v>Hot</v>
      </c>
      <c r="T830" s="15" t="str">
        <f t="shared" si="123"/>
        <v>Comfortable</v>
      </c>
      <c r="U830" s="15" t="str">
        <f t="shared" si="124"/>
        <v>Clear</v>
      </c>
      <c r="V830" s="15" t="str">
        <f t="shared" si="125"/>
        <v>Off Peak</v>
      </c>
      <c r="W830" s="15" t="str">
        <f t="shared" si="126"/>
        <v>Feb</v>
      </c>
      <c r="X830" s="15" t="str">
        <f t="shared" si="127"/>
        <v>2011-Feb</v>
      </c>
      <c r="Y830" s="15" t="str">
        <f t="shared" si="128"/>
        <v>Low Demand</v>
      </c>
      <c r="Z830" t="str">
        <f t="shared" si="129"/>
        <v>Sunday</v>
      </c>
    </row>
    <row r="831" spans="1:26" x14ac:dyDescent="0.35">
      <c r="A831" s="8">
        <v>830</v>
      </c>
      <c r="B831" s="9">
        <v>40581</v>
      </c>
      <c r="C831" s="8">
        <v>1</v>
      </c>
      <c r="D831" s="8">
        <v>0</v>
      </c>
      <c r="E831" s="8">
        <v>2</v>
      </c>
      <c r="F831" s="8">
        <v>0</v>
      </c>
      <c r="G831" s="8" t="b">
        <v>0</v>
      </c>
      <c r="H831" s="8">
        <v>1</v>
      </c>
      <c r="I831" s="8">
        <v>1</v>
      </c>
      <c r="J831" s="13">
        <v>0.24</v>
      </c>
      <c r="K831" s="8">
        <v>0.28789999999999999</v>
      </c>
      <c r="L831" s="8">
        <v>0.65</v>
      </c>
      <c r="M831" s="8">
        <v>0</v>
      </c>
      <c r="N831" s="8">
        <v>1</v>
      </c>
      <c r="O831" s="8">
        <v>14</v>
      </c>
      <c r="P831" s="8">
        <v>15</v>
      </c>
      <c r="Q831" s="15" t="str">
        <f t="shared" si="120"/>
        <v>Weekday</v>
      </c>
      <c r="R831" s="15" t="str">
        <f t="shared" si="121"/>
        <v>Late Night</v>
      </c>
      <c r="S831" s="15" t="str">
        <f t="shared" si="122"/>
        <v>Hot</v>
      </c>
      <c r="T831" s="15" t="str">
        <f t="shared" si="123"/>
        <v>Comfortable</v>
      </c>
      <c r="U831" s="15" t="str">
        <f t="shared" si="124"/>
        <v>Clear</v>
      </c>
      <c r="V831" s="15" t="str">
        <f t="shared" si="125"/>
        <v>Off Peak</v>
      </c>
      <c r="W831" s="15" t="str">
        <f t="shared" si="126"/>
        <v>Feb</v>
      </c>
      <c r="X831" s="15" t="str">
        <f t="shared" si="127"/>
        <v>2011-Feb</v>
      </c>
      <c r="Y831" s="15" t="str">
        <f t="shared" si="128"/>
        <v>Low Demand</v>
      </c>
      <c r="Z831" t="str">
        <f t="shared" si="129"/>
        <v>Monday</v>
      </c>
    </row>
    <row r="832" spans="1:26" x14ac:dyDescent="0.35">
      <c r="A832" s="6">
        <v>831</v>
      </c>
      <c r="B832" s="7">
        <v>40581</v>
      </c>
      <c r="C832" s="6">
        <v>1</v>
      </c>
      <c r="D832" s="6">
        <v>0</v>
      </c>
      <c r="E832" s="6">
        <v>2</v>
      </c>
      <c r="F832" s="6">
        <v>1</v>
      </c>
      <c r="G832" s="6" t="b">
        <v>0</v>
      </c>
      <c r="H832" s="6">
        <v>1</v>
      </c>
      <c r="I832" s="6">
        <v>1</v>
      </c>
      <c r="J832" s="12">
        <v>0.22</v>
      </c>
      <c r="K832" s="6">
        <v>0.2727</v>
      </c>
      <c r="L832" s="6">
        <v>0.75</v>
      </c>
      <c r="M832" s="6">
        <v>0</v>
      </c>
      <c r="N832" s="6">
        <v>1</v>
      </c>
      <c r="O832" s="6">
        <v>4</v>
      </c>
      <c r="P832" s="6">
        <v>5</v>
      </c>
      <c r="Q832" s="15" t="str">
        <f t="shared" si="120"/>
        <v>Weekday</v>
      </c>
      <c r="R832" s="15" t="str">
        <f t="shared" si="121"/>
        <v>Late Night</v>
      </c>
      <c r="S832" s="15" t="str">
        <f t="shared" si="122"/>
        <v>Hot</v>
      </c>
      <c r="T832" s="15" t="str">
        <f t="shared" si="123"/>
        <v>Comfortable</v>
      </c>
      <c r="U832" s="15" t="str">
        <f t="shared" si="124"/>
        <v>Clear</v>
      </c>
      <c r="V832" s="15" t="str">
        <f t="shared" si="125"/>
        <v>Off Peak</v>
      </c>
      <c r="W832" s="15" t="str">
        <f t="shared" si="126"/>
        <v>Feb</v>
      </c>
      <c r="X832" s="15" t="str">
        <f t="shared" si="127"/>
        <v>2011-Feb</v>
      </c>
      <c r="Y832" s="15" t="str">
        <f t="shared" si="128"/>
        <v>Low Demand</v>
      </c>
      <c r="Z832" t="str">
        <f t="shared" si="129"/>
        <v>Monday</v>
      </c>
    </row>
    <row r="833" spans="1:26" x14ac:dyDescent="0.35">
      <c r="A833" s="8">
        <v>832</v>
      </c>
      <c r="B833" s="9">
        <v>40581</v>
      </c>
      <c r="C833" s="8">
        <v>1</v>
      </c>
      <c r="D833" s="8">
        <v>0</v>
      </c>
      <c r="E833" s="8">
        <v>2</v>
      </c>
      <c r="F833" s="8">
        <v>2</v>
      </c>
      <c r="G833" s="8" t="b">
        <v>0</v>
      </c>
      <c r="H833" s="8">
        <v>1</v>
      </c>
      <c r="I833" s="8">
        <v>1</v>
      </c>
      <c r="J833" s="13">
        <v>0.2</v>
      </c>
      <c r="K833" s="8">
        <v>0.2576</v>
      </c>
      <c r="L833" s="8">
        <v>0.8</v>
      </c>
      <c r="M833" s="8">
        <v>0</v>
      </c>
      <c r="N833" s="8">
        <v>0</v>
      </c>
      <c r="O833" s="8">
        <v>3</v>
      </c>
      <c r="P833" s="8">
        <v>3</v>
      </c>
      <c r="Q833" s="15" t="str">
        <f t="shared" si="120"/>
        <v>Weekday</v>
      </c>
      <c r="R833" s="15" t="str">
        <f t="shared" si="121"/>
        <v>Late Night</v>
      </c>
      <c r="S833" s="15" t="str">
        <f t="shared" si="122"/>
        <v>Mild</v>
      </c>
      <c r="T833" s="15" t="str">
        <f t="shared" si="123"/>
        <v>Comfortable</v>
      </c>
      <c r="U833" s="15" t="str">
        <f t="shared" si="124"/>
        <v>Clear</v>
      </c>
      <c r="V833" s="15" t="str">
        <f t="shared" si="125"/>
        <v>Off Peak</v>
      </c>
      <c r="W833" s="15" t="str">
        <f t="shared" si="126"/>
        <v>Feb</v>
      </c>
      <c r="X833" s="15" t="str">
        <f t="shared" si="127"/>
        <v>2011-Feb</v>
      </c>
      <c r="Y833" s="15" t="str">
        <f t="shared" si="128"/>
        <v>Low Demand</v>
      </c>
      <c r="Z833" t="str">
        <f t="shared" si="129"/>
        <v>Monday</v>
      </c>
    </row>
    <row r="834" spans="1:26" x14ac:dyDescent="0.35">
      <c r="A834" s="6">
        <v>833</v>
      </c>
      <c r="B834" s="7">
        <v>40581</v>
      </c>
      <c r="C834" s="6">
        <v>1</v>
      </c>
      <c r="D834" s="6">
        <v>0</v>
      </c>
      <c r="E834" s="6">
        <v>2</v>
      </c>
      <c r="F834" s="6">
        <v>3</v>
      </c>
      <c r="G834" s="6" t="b">
        <v>0</v>
      </c>
      <c r="H834" s="6">
        <v>1</v>
      </c>
      <c r="I834" s="6">
        <v>1</v>
      </c>
      <c r="J834" s="12">
        <v>0.2</v>
      </c>
      <c r="K834" s="6">
        <v>0.2576</v>
      </c>
      <c r="L834" s="6">
        <v>0.86</v>
      </c>
      <c r="M834" s="6">
        <v>0</v>
      </c>
      <c r="N834" s="6">
        <v>0</v>
      </c>
      <c r="O834" s="6">
        <v>1</v>
      </c>
      <c r="P834" s="6">
        <v>1</v>
      </c>
      <c r="Q834" s="15" t="str">
        <f t="shared" si="120"/>
        <v>Weekday</v>
      </c>
      <c r="R834" s="15" t="str">
        <f t="shared" si="121"/>
        <v>Late Night</v>
      </c>
      <c r="S834" s="15" t="str">
        <f t="shared" si="122"/>
        <v>Mild</v>
      </c>
      <c r="T834" s="15" t="str">
        <f t="shared" si="123"/>
        <v>Humid</v>
      </c>
      <c r="U834" s="15" t="str">
        <f t="shared" si="124"/>
        <v>Clear</v>
      </c>
      <c r="V834" s="15" t="str">
        <f t="shared" si="125"/>
        <v>Off Peak</v>
      </c>
      <c r="W834" s="15" t="str">
        <f t="shared" si="126"/>
        <v>Feb</v>
      </c>
      <c r="X834" s="15" t="str">
        <f t="shared" si="127"/>
        <v>2011-Feb</v>
      </c>
      <c r="Y834" s="15" t="str">
        <f t="shared" si="128"/>
        <v>Low Demand</v>
      </c>
      <c r="Z834" t="str">
        <f t="shared" si="129"/>
        <v>Monday</v>
      </c>
    </row>
    <row r="835" spans="1:26" x14ac:dyDescent="0.35">
      <c r="A835" s="8">
        <v>834</v>
      </c>
      <c r="B835" s="9">
        <v>40581</v>
      </c>
      <c r="C835" s="8">
        <v>1</v>
      </c>
      <c r="D835" s="8">
        <v>0</v>
      </c>
      <c r="E835" s="8">
        <v>2</v>
      </c>
      <c r="F835" s="8">
        <v>4</v>
      </c>
      <c r="G835" s="8" t="b">
        <v>0</v>
      </c>
      <c r="H835" s="8">
        <v>1</v>
      </c>
      <c r="I835" s="8">
        <v>1</v>
      </c>
      <c r="J835" s="13">
        <v>0.2</v>
      </c>
      <c r="K835" s="8">
        <v>0.2576</v>
      </c>
      <c r="L835" s="8">
        <v>0.86</v>
      </c>
      <c r="M835" s="8">
        <v>0</v>
      </c>
      <c r="N835" s="8">
        <v>1</v>
      </c>
      <c r="O835" s="8">
        <v>1</v>
      </c>
      <c r="P835" s="8">
        <v>2</v>
      </c>
      <c r="Q835" s="15" t="str">
        <f t="shared" ref="Q835:Q898" si="130">IF(H835=6,"Weekend",IF(H835=0,"Weekend","Weekday"))</f>
        <v>Weekday</v>
      </c>
      <c r="R835" s="15" t="str">
        <f t="shared" ref="R835:R898" si="131">IF(F835&lt;6,"Late Night",
   IF(F835&lt;12,"Morning",
   IF(F835&lt;17,"Afternoon",
   IF(B835&lt;21,"Evening","Night"))))</f>
        <v>Late Night</v>
      </c>
      <c r="S835" s="15" t="str">
        <f t="shared" ref="S835:S898" si="132">IF(J835&lt;=0.1,"Cold",IF(J835&lt;=0.2,"Mild","Hot"))</f>
        <v>Mild</v>
      </c>
      <c r="T835" s="15" t="str">
        <f t="shared" ref="T835:T898" si="133">IF(L835&lt;=0.35,"Dry",IF(L835&lt;=0.85,"Comfortable","Humid"))</f>
        <v>Humid</v>
      </c>
      <c r="U835" s="15" t="str">
        <f t="shared" ref="U835:U898" si="134">IF(I835=1,"Clear",IF(I835=2,"Mist/Cloudy",IF(I835=3,"Light Rain","Heavy Rain/Snow")))</f>
        <v>Clear</v>
      </c>
      <c r="V835" s="15" t="str">
        <f t="shared" ref="V835:V898" si="135">IF(AND(F835&gt;=7,F835&lt;=9),"AM Peak", IF(AND(F835&gt;=17,F835&lt;=19),"PM Peak","Off Peak"))</f>
        <v>Off Peak</v>
      </c>
      <c r="W835" s="15" t="str">
        <f t="shared" ref="W835:W898" si="136">IF(E835=1,"Jan","Feb")</f>
        <v>Feb</v>
      </c>
      <c r="X835" s="15" t="str">
        <f t="shared" ref="X835:X898" si="137">TEXT(B835,"yyyy-mmm")</f>
        <v>2011-Feb</v>
      </c>
      <c r="Y835" s="15" t="str">
        <f t="shared" ref="Y835:Y898" si="138">IF(P835&gt;=58.34,"High Demand","Low Demand")</f>
        <v>Low Demand</v>
      </c>
      <c r="Z835" t="str">
        <f t="shared" ref="Z835:Z898" si="139">CHOOSE(H835+1,"Sunday","Monday","Tuesday","Wednesday","Thursday","Friday","Saturday")</f>
        <v>Monday</v>
      </c>
    </row>
    <row r="836" spans="1:26" x14ac:dyDescent="0.35">
      <c r="A836" s="6">
        <v>835</v>
      </c>
      <c r="B836" s="7">
        <v>40581</v>
      </c>
      <c r="C836" s="6">
        <v>1</v>
      </c>
      <c r="D836" s="6">
        <v>0</v>
      </c>
      <c r="E836" s="6">
        <v>2</v>
      </c>
      <c r="F836" s="6">
        <v>5</v>
      </c>
      <c r="G836" s="6" t="b">
        <v>0</v>
      </c>
      <c r="H836" s="6">
        <v>1</v>
      </c>
      <c r="I836" s="6">
        <v>1</v>
      </c>
      <c r="J836" s="12">
        <v>0.2</v>
      </c>
      <c r="K836" s="6">
        <v>0.2576</v>
      </c>
      <c r="L836" s="6">
        <v>0.86</v>
      </c>
      <c r="M836" s="6">
        <v>0</v>
      </c>
      <c r="N836" s="6">
        <v>1</v>
      </c>
      <c r="O836" s="6">
        <v>9</v>
      </c>
      <c r="P836" s="6">
        <v>10</v>
      </c>
      <c r="Q836" s="15" t="str">
        <f t="shared" si="130"/>
        <v>Weekday</v>
      </c>
      <c r="R836" s="15" t="str">
        <f t="shared" si="131"/>
        <v>Late Night</v>
      </c>
      <c r="S836" s="15" t="str">
        <f t="shared" si="132"/>
        <v>Mild</v>
      </c>
      <c r="T836" s="15" t="str">
        <f t="shared" si="133"/>
        <v>Humid</v>
      </c>
      <c r="U836" s="15" t="str">
        <f t="shared" si="134"/>
        <v>Clear</v>
      </c>
      <c r="V836" s="15" t="str">
        <f t="shared" si="135"/>
        <v>Off Peak</v>
      </c>
      <c r="W836" s="15" t="str">
        <f t="shared" si="136"/>
        <v>Feb</v>
      </c>
      <c r="X836" s="15" t="str">
        <f t="shared" si="137"/>
        <v>2011-Feb</v>
      </c>
      <c r="Y836" s="15" t="str">
        <f t="shared" si="138"/>
        <v>Low Demand</v>
      </c>
      <c r="Z836" t="str">
        <f t="shared" si="139"/>
        <v>Monday</v>
      </c>
    </row>
    <row r="837" spans="1:26" x14ac:dyDescent="0.35">
      <c r="A837" s="8">
        <v>836</v>
      </c>
      <c r="B837" s="9">
        <v>40581</v>
      </c>
      <c r="C837" s="8">
        <v>1</v>
      </c>
      <c r="D837" s="8">
        <v>0</v>
      </c>
      <c r="E837" s="8">
        <v>2</v>
      </c>
      <c r="F837" s="8">
        <v>6</v>
      </c>
      <c r="G837" s="8" t="b">
        <v>0</v>
      </c>
      <c r="H837" s="8">
        <v>1</v>
      </c>
      <c r="I837" s="8">
        <v>1</v>
      </c>
      <c r="J837" s="13">
        <v>0.18</v>
      </c>
      <c r="K837" s="8">
        <v>0.2424</v>
      </c>
      <c r="L837" s="8">
        <v>0.93</v>
      </c>
      <c r="M837" s="8">
        <v>0</v>
      </c>
      <c r="N837" s="8">
        <v>1</v>
      </c>
      <c r="O837" s="8">
        <v>29</v>
      </c>
      <c r="P837" s="8">
        <v>30</v>
      </c>
      <c r="Q837" s="15" t="str">
        <f t="shared" si="130"/>
        <v>Weekday</v>
      </c>
      <c r="R837" s="15" t="str">
        <f t="shared" si="131"/>
        <v>Morning</v>
      </c>
      <c r="S837" s="15" t="str">
        <f t="shared" si="132"/>
        <v>Mild</v>
      </c>
      <c r="T837" s="15" t="str">
        <f t="shared" si="133"/>
        <v>Humid</v>
      </c>
      <c r="U837" s="15" t="str">
        <f t="shared" si="134"/>
        <v>Clear</v>
      </c>
      <c r="V837" s="15" t="str">
        <f t="shared" si="135"/>
        <v>Off Peak</v>
      </c>
      <c r="W837" s="15" t="str">
        <f t="shared" si="136"/>
        <v>Feb</v>
      </c>
      <c r="X837" s="15" t="str">
        <f t="shared" si="137"/>
        <v>2011-Feb</v>
      </c>
      <c r="Y837" s="15" t="str">
        <f t="shared" si="138"/>
        <v>Low Demand</v>
      </c>
      <c r="Z837" t="str">
        <f t="shared" si="139"/>
        <v>Monday</v>
      </c>
    </row>
    <row r="838" spans="1:26" x14ac:dyDescent="0.35">
      <c r="A838" s="6">
        <v>837</v>
      </c>
      <c r="B838" s="7">
        <v>40581</v>
      </c>
      <c r="C838" s="6">
        <v>1</v>
      </c>
      <c r="D838" s="6">
        <v>0</v>
      </c>
      <c r="E838" s="6">
        <v>2</v>
      </c>
      <c r="F838" s="6">
        <v>7</v>
      </c>
      <c r="G838" s="6" t="b">
        <v>0</v>
      </c>
      <c r="H838" s="6">
        <v>1</v>
      </c>
      <c r="I838" s="6">
        <v>1</v>
      </c>
      <c r="J838" s="12">
        <v>0.18</v>
      </c>
      <c r="K838" s="6">
        <v>0.2424</v>
      </c>
      <c r="L838" s="6">
        <v>0.86</v>
      </c>
      <c r="M838" s="6">
        <v>0</v>
      </c>
      <c r="N838" s="6">
        <v>6</v>
      </c>
      <c r="O838" s="6">
        <v>89</v>
      </c>
      <c r="P838" s="6">
        <v>95</v>
      </c>
      <c r="Q838" s="15" t="str">
        <f t="shared" si="130"/>
        <v>Weekday</v>
      </c>
      <c r="R838" s="15" t="str">
        <f t="shared" si="131"/>
        <v>Morning</v>
      </c>
      <c r="S838" s="15" t="str">
        <f t="shared" si="132"/>
        <v>Mild</v>
      </c>
      <c r="T838" s="15" t="str">
        <f t="shared" si="133"/>
        <v>Humid</v>
      </c>
      <c r="U838" s="15" t="str">
        <f t="shared" si="134"/>
        <v>Clear</v>
      </c>
      <c r="V838" s="15" t="str">
        <f t="shared" si="135"/>
        <v>AM Peak</v>
      </c>
      <c r="W838" s="15" t="str">
        <f t="shared" si="136"/>
        <v>Feb</v>
      </c>
      <c r="X838" s="15" t="str">
        <f t="shared" si="137"/>
        <v>2011-Feb</v>
      </c>
      <c r="Y838" s="15" t="str">
        <f t="shared" si="138"/>
        <v>High Demand</v>
      </c>
      <c r="Z838" t="str">
        <f t="shared" si="139"/>
        <v>Monday</v>
      </c>
    </row>
    <row r="839" spans="1:26" x14ac:dyDescent="0.35">
      <c r="A839" s="8">
        <v>838</v>
      </c>
      <c r="B839" s="9">
        <v>40581</v>
      </c>
      <c r="C839" s="8">
        <v>1</v>
      </c>
      <c r="D839" s="8">
        <v>0</v>
      </c>
      <c r="E839" s="8">
        <v>2</v>
      </c>
      <c r="F839" s="8">
        <v>8</v>
      </c>
      <c r="G839" s="8" t="b">
        <v>0</v>
      </c>
      <c r="H839" s="8">
        <v>1</v>
      </c>
      <c r="I839" s="8">
        <v>2</v>
      </c>
      <c r="J839" s="13">
        <v>0.16</v>
      </c>
      <c r="K839" s="8">
        <v>0.2273</v>
      </c>
      <c r="L839" s="8">
        <v>1</v>
      </c>
      <c r="M839" s="8">
        <v>0</v>
      </c>
      <c r="N839" s="8">
        <v>7</v>
      </c>
      <c r="O839" s="8">
        <v>223</v>
      </c>
      <c r="P839" s="8">
        <v>230</v>
      </c>
      <c r="Q839" s="15" t="str">
        <f t="shared" si="130"/>
        <v>Weekday</v>
      </c>
      <c r="R839" s="15" t="str">
        <f t="shared" si="131"/>
        <v>Morning</v>
      </c>
      <c r="S839" s="15" t="str">
        <f t="shared" si="132"/>
        <v>Mild</v>
      </c>
      <c r="T839" s="15" t="str">
        <f t="shared" si="133"/>
        <v>Humid</v>
      </c>
      <c r="U839" s="15" t="str">
        <f t="shared" si="134"/>
        <v>Mist/Cloudy</v>
      </c>
      <c r="V839" s="15" t="str">
        <f t="shared" si="135"/>
        <v>AM Peak</v>
      </c>
      <c r="W839" s="15" t="str">
        <f t="shared" si="136"/>
        <v>Feb</v>
      </c>
      <c r="X839" s="15" t="str">
        <f t="shared" si="137"/>
        <v>2011-Feb</v>
      </c>
      <c r="Y839" s="15" t="str">
        <f t="shared" si="138"/>
        <v>High Demand</v>
      </c>
      <c r="Z839" t="str">
        <f t="shared" si="139"/>
        <v>Monday</v>
      </c>
    </row>
    <row r="840" spans="1:26" x14ac:dyDescent="0.35">
      <c r="A840" s="6">
        <v>839</v>
      </c>
      <c r="B840" s="7">
        <v>40581</v>
      </c>
      <c r="C840" s="6">
        <v>1</v>
      </c>
      <c r="D840" s="6">
        <v>0</v>
      </c>
      <c r="E840" s="6">
        <v>2</v>
      </c>
      <c r="F840" s="6">
        <v>9</v>
      </c>
      <c r="G840" s="6" t="b">
        <v>0</v>
      </c>
      <c r="H840" s="6">
        <v>1</v>
      </c>
      <c r="I840" s="6">
        <v>1</v>
      </c>
      <c r="J840" s="12">
        <v>0.22</v>
      </c>
      <c r="K840" s="6">
        <v>0.2727</v>
      </c>
      <c r="L840" s="6">
        <v>0.8</v>
      </c>
      <c r="M840" s="6">
        <v>0</v>
      </c>
      <c r="N840" s="6">
        <v>3</v>
      </c>
      <c r="O840" s="6">
        <v>115</v>
      </c>
      <c r="P840" s="6">
        <v>118</v>
      </c>
      <c r="Q840" s="15" t="str">
        <f t="shared" si="130"/>
        <v>Weekday</v>
      </c>
      <c r="R840" s="15" t="str">
        <f t="shared" si="131"/>
        <v>Morning</v>
      </c>
      <c r="S840" s="15" t="str">
        <f t="shared" si="132"/>
        <v>Hot</v>
      </c>
      <c r="T840" s="15" t="str">
        <f t="shared" si="133"/>
        <v>Comfortable</v>
      </c>
      <c r="U840" s="15" t="str">
        <f t="shared" si="134"/>
        <v>Clear</v>
      </c>
      <c r="V840" s="15" t="str">
        <f t="shared" si="135"/>
        <v>AM Peak</v>
      </c>
      <c r="W840" s="15" t="str">
        <f t="shared" si="136"/>
        <v>Feb</v>
      </c>
      <c r="X840" s="15" t="str">
        <f t="shared" si="137"/>
        <v>2011-Feb</v>
      </c>
      <c r="Y840" s="15" t="str">
        <f t="shared" si="138"/>
        <v>High Demand</v>
      </c>
      <c r="Z840" t="str">
        <f t="shared" si="139"/>
        <v>Monday</v>
      </c>
    </row>
    <row r="841" spans="1:26" x14ac:dyDescent="0.35">
      <c r="A841" s="8">
        <v>840</v>
      </c>
      <c r="B841" s="9">
        <v>40581</v>
      </c>
      <c r="C841" s="8">
        <v>1</v>
      </c>
      <c r="D841" s="8">
        <v>0</v>
      </c>
      <c r="E841" s="8">
        <v>2</v>
      </c>
      <c r="F841" s="8">
        <v>10</v>
      </c>
      <c r="G841" s="8" t="b">
        <v>0</v>
      </c>
      <c r="H841" s="8">
        <v>1</v>
      </c>
      <c r="I841" s="8">
        <v>1</v>
      </c>
      <c r="J841" s="13">
        <v>0.24</v>
      </c>
      <c r="K841" s="8">
        <v>0.2576</v>
      </c>
      <c r="L841" s="8">
        <v>0.75</v>
      </c>
      <c r="M841" s="8">
        <v>0.1045</v>
      </c>
      <c r="N841" s="8">
        <v>6</v>
      </c>
      <c r="O841" s="8">
        <v>49</v>
      </c>
      <c r="P841" s="8">
        <v>55</v>
      </c>
      <c r="Q841" s="15" t="str">
        <f t="shared" si="130"/>
        <v>Weekday</v>
      </c>
      <c r="R841" s="15" t="str">
        <f t="shared" si="131"/>
        <v>Morning</v>
      </c>
      <c r="S841" s="15" t="str">
        <f t="shared" si="132"/>
        <v>Hot</v>
      </c>
      <c r="T841" s="15" t="str">
        <f t="shared" si="133"/>
        <v>Comfortable</v>
      </c>
      <c r="U841" s="15" t="str">
        <f t="shared" si="134"/>
        <v>Clear</v>
      </c>
      <c r="V841" s="15" t="str">
        <f t="shared" si="135"/>
        <v>Off Peak</v>
      </c>
      <c r="W841" s="15" t="str">
        <f t="shared" si="136"/>
        <v>Feb</v>
      </c>
      <c r="X841" s="15" t="str">
        <f t="shared" si="137"/>
        <v>2011-Feb</v>
      </c>
      <c r="Y841" s="15" t="str">
        <f t="shared" si="138"/>
        <v>Low Demand</v>
      </c>
      <c r="Z841" t="str">
        <f t="shared" si="139"/>
        <v>Monday</v>
      </c>
    </row>
    <row r="842" spans="1:26" x14ac:dyDescent="0.35">
      <c r="A842" s="6">
        <v>841</v>
      </c>
      <c r="B842" s="7">
        <v>40581</v>
      </c>
      <c r="C842" s="6">
        <v>1</v>
      </c>
      <c r="D842" s="6">
        <v>0</v>
      </c>
      <c r="E842" s="6">
        <v>2</v>
      </c>
      <c r="F842" s="6">
        <v>11</v>
      </c>
      <c r="G842" s="6" t="b">
        <v>0</v>
      </c>
      <c r="H842" s="6">
        <v>1</v>
      </c>
      <c r="I842" s="6">
        <v>1</v>
      </c>
      <c r="J842" s="12">
        <v>0.3</v>
      </c>
      <c r="K842" s="6">
        <v>0.31819999999999998</v>
      </c>
      <c r="L842" s="6">
        <v>0.65</v>
      </c>
      <c r="M842" s="6">
        <v>8.9599999999999999E-2</v>
      </c>
      <c r="N842" s="6">
        <v>11</v>
      </c>
      <c r="O842" s="6">
        <v>36</v>
      </c>
      <c r="P842" s="6">
        <v>47</v>
      </c>
      <c r="Q842" s="15" t="str">
        <f t="shared" si="130"/>
        <v>Weekday</v>
      </c>
      <c r="R842" s="15" t="str">
        <f t="shared" si="131"/>
        <v>Morning</v>
      </c>
      <c r="S842" s="15" t="str">
        <f t="shared" si="132"/>
        <v>Hot</v>
      </c>
      <c r="T842" s="15" t="str">
        <f t="shared" si="133"/>
        <v>Comfortable</v>
      </c>
      <c r="U842" s="15" t="str">
        <f t="shared" si="134"/>
        <v>Clear</v>
      </c>
      <c r="V842" s="15" t="str">
        <f t="shared" si="135"/>
        <v>Off Peak</v>
      </c>
      <c r="W842" s="15" t="str">
        <f t="shared" si="136"/>
        <v>Feb</v>
      </c>
      <c r="X842" s="15" t="str">
        <f t="shared" si="137"/>
        <v>2011-Feb</v>
      </c>
      <c r="Y842" s="15" t="str">
        <f t="shared" si="138"/>
        <v>Low Demand</v>
      </c>
      <c r="Z842" t="str">
        <f t="shared" si="139"/>
        <v>Monday</v>
      </c>
    </row>
    <row r="843" spans="1:26" x14ac:dyDescent="0.35">
      <c r="A843" s="8">
        <v>842</v>
      </c>
      <c r="B843" s="9">
        <v>40581</v>
      </c>
      <c r="C843" s="8">
        <v>1</v>
      </c>
      <c r="D843" s="8">
        <v>0</v>
      </c>
      <c r="E843" s="8">
        <v>2</v>
      </c>
      <c r="F843" s="8">
        <v>12</v>
      </c>
      <c r="G843" s="8" t="b">
        <v>0</v>
      </c>
      <c r="H843" s="8">
        <v>1</v>
      </c>
      <c r="I843" s="8">
        <v>2</v>
      </c>
      <c r="J843" s="13">
        <v>0.32</v>
      </c>
      <c r="K843" s="8">
        <v>0.34849999999999998</v>
      </c>
      <c r="L843" s="8">
        <v>0.62</v>
      </c>
      <c r="M843" s="8">
        <v>0</v>
      </c>
      <c r="N843" s="8">
        <v>7</v>
      </c>
      <c r="O843" s="8">
        <v>59</v>
      </c>
      <c r="P843" s="8">
        <v>66</v>
      </c>
      <c r="Q843" s="15" t="str">
        <f t="shared" si="130"/>
        <v>Weekday</v>
      </c>
      <c r="R843" s="15" t="str">
        <f t="shared" si="131"/>
        <v>Afternoon</v>
      </c>
      <c r="S843" s="15" t="str">
        <f t="shared" si="132"/>
        <v>Hot</v>
      </c>
      <c r="T843" s="15" t="str">
        <f t="shared" si="133"/>
        <v>Comfortable</v>
      </c>
      <c r="U843" s="15" t="str">
        <f t="shared" si="134"/>
        <v>Mist/Cloudy</v>
      </c>
      <c r="V843" s="15" t="str">
        <f t="shared" si="135"/>
        <v>Off Peak</v>
      </c>
      <c r="W843" s="15" t="str">
        <f t="shared" si="136"/>
        <v>Feb</v>
      </c>
      <c r="X843" s="15" t="str">
        <f t="shared" si="137"/>
        <v>2011-Feb</v>
      </c>
      <c r="Y843" s="15" t="str">
        <f t="shared" si="138"/>
        <v>High Demand</v>
      </c>
      <c r="Z843" t="str">
        <f t="shared" si="139"/>
        <v>Monday</v>
      </c>
    </row>
    <row r="844" spans="1:26" x14ac:dyDescent="0.35">
      <c r="A844" s="6">
        <v>843</v>
      </c>
      <c r="B844" s="7">
        <v>40581</v>
      </c>
      <c r="C844" s="6">
        <v>1</v>
      </c>
      <c r="D844" s="6">
        <v>0</v>
      </c>
      <c r="E844" s="6">
        <v>2</v>
      </c>
      <c r="F844" s="6">
        <v>13</v>
      </c>
      <c r="G844" s="6" t="b">
        <v>0</v>
      </c>
      <c r="H844" s="6">
        <v>1</v>
      </c>
      <c r="I844" s="6">
        <v>2</v>
      </c>
      <c r="J844" s="12">
        <v>0.36</v>
      </c>
      <c r="K844" s="6">
        <v>0.36359999999999998</v>
      </c>
      <c r="L844" s="6">
        <v>0.56999999999999995</v>
      </c>
      <c r="M844" s="6">
        <v>8.9599999999999999E-2</v>
      </c>
      <c r="N844" s="6">
        <v>10</v>
      </c>
      <c r="O844" s="6">
        <v>54</v>
      </c>
      <c r="P844" s="6">
        <v>64</v>
      </c>
      <c r="Q844" s="15" t="str">
        <f t="shared" si="130"/>
        <v>Weekday</v>
      </c>
      <c r="R844" s="15" t="str">
        <f t="shared" si="131"/>
        <v>Afternoon</v>
      </c>
      <c r="S844" s="15" t="str">
        <f t="shared" si="132"/>
        <v>Hot</v>
      </c>
      <c r="T844" s="15" t="str">
        <f t="shared" si="133"/>
        <v>Comfortable</v>
      </c>
      <c r="U844" s="15" t="str">
        <f t="shared" si="134"/>
        <v>Mist/Cloudy</v>
      </c>
      <c r="V844" s="15" t="str">
        <f t="shared" si="135"/>
        <v>Off Peak</v>
      </c>
      <c r="W844" s="15" t="str">
        <f t="shared" si="136"/>
        <v>Feb</v>
      </c>
      <c r="X844" s="15" t="str">
        <f t="shared" si="137"/>
        <v>2011-Feb</v>
      </c>
      <c r="Y844" s="15" t="str">
        <f t="shared" si="138"/>
        <v>High Demand</v>
      </c>
      <c r="Z844" t="str">
        <f t="shared" si="139"/>
        <v>Monday</v>
      </c>
    </row>
    <row r="845" spans="1:26" x14ac:dyDescent="0.35">
      <c r="A845" s="8">
        <v>844</v>
      </c>
      <c r="B845" s="9">
        <v>40581</v>
      </c>
      <c r="C845" s="8">
        <v>1</v>
      </c>
      <c r="D845" s="8">
        <v>0</v>
      </c>
      <c r="E845" s="8">
        <v>2</v>
      </c>
      <c r="F845" s="8">
        <v>14</v>
      </c>
      <c r="G845" s="8" t="b">
        <v>0</v>
      </c>
      <c r="H845" s="8">
        <v>1</v>
      </c>
      <c r="I845" s="8">
        <v>2</v>
      </c>
      <c r="J845" s="13">
        <v>0.36</v>
      </c>
      <c r="K845" s="8">
        <v>0.36359999999999998</v>
      </c>
      <c r="L845" s="8">
        <v>0.56999999999999995</v>
      </c>
      <c r="M845" s="8">
        <v>8.9599999999999999E-2</v>
      </c>
      <c r="N845" s="8">
        <v>8</v>
      </c>
      <c r="O845" s="8">
        <v>52</v>
      </c>
      <c r="P845" s="8">
        <v>60</v>
      </c>
      <c r="Q845" s="15" t="str">
        <f t="shared" si="130"/>
        <v>Weekday</v>
      </c>
      <c r="R845" s="15" t="str">
        <f t="shared" si="131"/>
        <v>Afternoon</v>
      </c>
      <c r="S845" s="15" t="str">
        <f t="shared" si="132"/>
        <v>Hot</v>
      </c>
      <c r="T845" s="15" t="str">
        <f t="shared" si="133"/>
        <v>Comfortable</v>
      </c>
      <c r="U845" s="15" t="str">
        <f t="shared" si="134"/>
        <v>Mist/Cloudy</v>
      </c>
      <c r="V845" s="15" t="str">
        <f t="shared" si="135"/>
        <v>Off Peak</v>
      </c>
      <c r="W845" s="15" t="str">
        <f t="shared" si="136"/>
        <v>Feb</v>
      </c>
      <c r="X845" s="15" t="str">
        <f t="shared" si="137"/>
        <v>2011-Feb</v>
      </c>
      <c r="Y845" s="15" t="str">
        <f t="shared" si="138"/>
        <v>High Demand</v>
      </c>
      <c r="Z845" t="str">
        <f t="shared" si="139"/>
        <v>Monday</v>
      </c>
    </row>
    <row r="846" spans="1:26" x14ac:dyDescent="0.35">
      <c r="A846" s="6">
        <v>845</v>
      </c>
      <c r="B846" s="7">
        <v>40581</v>
      </c>
      <c r="C846" s="6">
        <v>1</v>
      </c>
      <c r="D846" s="6">
        <v>0</v>
      </c>
      <c r="E846" s="6">
        <v>2</v>
      </c>
      <c r="F846" s="6">
        <v>15</v>
      </c>
      <c r="G846" s="6" t="b">
        <v>0</v>
      </c>
      <c r="H846" s="6">
        <v>1</v>
      </c>
      <c r="I846" s="6">
        <v>2</v>
      </c>
      <c r="J846" s="12">
        <v>0.38</v>
      </c>
      <c r="K846" s="6">
        <v>0.39389999999999997</v>
      </c>
      <c r="L846" s="6">
        <v>0.54</v>
      </c>
      <c r="M846" s="6">
        <v>8.9599999999999999E-2</v>
      </c>
      <c r="N846" s="6">
        <v>4</v>
      </c>
      <c r="O846" s="6">
        <v>46</v>
      </c>
      <c r="P846" s="6">
        <v>50</v>
      </c>
      <c r="Q846" s="15" t="str">
        <f t="shared" si="130"/>
        <v>Weekday</v>
      </c>
      <c r="R846" s="15" t="str">
        <f t="shared" si="131"/>
        <v>Afternoon</v>
      </c>
      <c r="S846" s="15" t="str">
        <f t="shared" si="132"/>
        <v>Hot</v>
      </c>
      <c r="T846" s="15" t="str">
        <f t="shared" si="133"/>
        <v>Comfortable</v>
      </c>
      <c r="U846" s="15" t="str">
        <f t="shared" si="134"/>
        <v>Mist/Cloudy</v>
      </c>
      <c r="V846" s="15" t="str">
        <f t="shared" si="135"/>
        <v>Off Peak</v>
      </c>
      <c r="W846" s="15" t="str">
        <f t="shared" si="136"/>
        <v>Feb</v>
      </c>
      <c r="X846" s="15" t="str">
        <f t="shared" si="137"/>
        <v>2011-Feb</v>
      </c>
      <c r="Y846" s="15" t="str">
        <f t="shared" si="138"/>
        <v>Low Demand</v>
      </c>
      <c r="Z846" t="str">
        <f t="shared" si="139"/>
        <v>Monday</v>
      </c>
    </row>
    <row r="847" spans="1:26" x14ac:dyDescent="0.35">
      <c r="A847" s="8">
        <v>846</v>
      </c>
      <c r="B847" s="9">
        <v>40581</v>
      </c>
      <c r="C847" s="8">
        <v>1</v>
      </c>
      <c r="D847" s="8">
        <v>0</v>
      </c>
      <c r="E847" s="8">
        <v>2</v>
      </c>
      <c r="F847" s="8">
        <v>16</v>
      </c>
      <c r="G847" s="8" t="b">
        <v>0</v>
      </c>
      <c r="H847" s="8">
        <v>1</v>
      </c>
      <c r="I847" s="8">
        <v>2</v>
      </c>
      <c r="J847" s="13">
        <v>0.36</v>
      </c>
      <c r="K847" s="8">
        <v>0.34849999999999998</v>
      </c>
      <c r="L847" s="8">
        <v>0.56999999999999995</v>
      </c>
      <c r="M847" s="8">
        <v>0.1343</v>
      </c>
      <c r="N847" s="8">
        <v>16</v>
      </c>
      <c r="O847" s="8">
        <v>98</v>
      </c>
      <c r="P847" s="8">
        <v>114</v>
      </c>
      <c r="Q847" s="15" t="str">
        <f t="shared" si="130"/>
        <v>Weekday</v>
      </c>
      <c r="R847" s="15" t="str">
        <f t="shared" si="131"/>
        <v>Afternoon</v>
      </c>
      <c r="S847" s="15" t="str">
        <f t="shared" si="132"/>
        <v>Hot</v>
      </c>
      <c r="T847" s="15" t="str">
        <f t="shared" si="133"/>
        <v>Comfortable</v>
      </c>
      <c r="U847" s="15" t="str">
        <f t="shared" si="134"/>
        <v>Mist/Cloudy</v>
      </c>
      <c r="V847" s="15" t="str">
        <f t="shared" si="135"/>
        <v>Off Peak</v>
      </c>
      <c r="W847" s="15" t="str">
        <f t="shared" si="136"/>
        <v>Feb</v>
      </c>
      <c r="X847" s="15" t="str">
        <f t="shared" si="137"/>
        <v>2011-Feb</v>
      </c>
      <c r="Y847" s="15" t="str">
        <f t="shared" si="138"/>
        <v>High Demand</v>
      </c>
      <c r="Z847" t="str">
        <f t="shared" si="139"/>
        <v>Monday</v>
      </c>
    </row>
    <row r="848" spans="1:26" x14ac:dyDescent="0.35">
      <c r="A848" s="6">
        <v>847</v>
      </c>
      <c r="B848" s="7">
        <v>40581</v>
      </c>
      <c r="C848" s="6">
        <v>1</v>
      </c>
      <c r="D848" s="6">
        <v>0</v>
      </c>
      <c r="E848" s="6">
        <v>2</v>
      </c>
      <c r="F848" s="6">
        <v>17</v>
      </c>
      <c r="G848" s="6" t="b">
        <v>0</v>
      </c>
      <c r="H848" s="6">
        <v>1</v>
      </c>
      <c r="I848" s="6">
        <v>2</v>
      </c>
      <c r="J848" s="12">
        <v>0.32</v>
      </c>
      <c r="K848" s="6">
        <v>0.31819999999999998</v>
      </c>
      <c r="L848" s="6">
        <v>0.7</v>
      </c>
      <c r="M848" s="6">
        <v>0.16420000000000001</v>
      </c>
      <c r="N848" s="6">
        <v>9</v>
      </c>
      <c r="O848" s="6">
        <v>207</v>
      </c>
      <c r="P848" s="6">
        <v>216</v>
      </c>
      <c r="Q848" s="15" t="str">
        <f t="shared" si="130"/>
        <v>Weekday</v>
      </c>
      <c r="R848" s="15" t="str">
        <f t="shared" si="131"/>
        <v>Night</v>
      </c>
      <c r="S848" s="15" t="str">
        <f t="shared" si="132"/>
        <v>Hot</v>
      </c>
      <c r="T848" s="15" t="str">
        <f t="shared" si="133"/>
        <v>Comfortable</v>
      </c>
      <c r="U848" s="15" t="str">
        <f t="shared" si="134"/>
        <v>Mist/Cloudy</v>
      </c>
      <c r="V848" s="15" t="str">
        <f t="shared" si="135"/>
        <v>PM Peak</v>
      </c>
      <c r="W848" s="15" t="str">
        <f t="shared" si="136"/>
        <v>Feb</v>
      </c>
      <c r="X848" s="15" t="str">
        <f t="shared" si="137"/>
        <v>2011-Feb</v>
      </c>
      <c r="Y848" s="15" t="str">
        <f t="shared" si="138"/>
        <v>High Demand</v>
      </c>
      <c r="Z848" t="str">
        <f t="shared" si="139"/>
        <v>Monday</v>
      </c>
    </row>
    <row r="849" spans="1:26" x14ac:dyDescent="0.35">
      <c r="A849" s="8">
        <v>848</v>
      </c>
      <c r="B849" s="9">
        <v>40581</v>
      </c>
      <c r="C849" s="8">
        <v>1</v>
      </c>
      <c r="D849" s="8">
        <v>0</v>
      </c>
      <c r="E849" s="8">
        <v>2</v>
      </c>
      <c r="F849" s="8">
        <v>18</v>
      </c>
      <c r="G849" s="8" t="b">
        <v>0</v>
      </c>
      <c r="H849" s="8">
        <v>1</v>
      </c>
      <c r="I849" s="8">
        <v>2</v>
      </c>
      <c r="J849" s="13">
        <v>0.34</v>
      </c>
      <c r="K849" s="8">
        <v>0.33329999999999999</v>
      </c>
      <c r="L849" s="8">
        <v>0.66</v>
      </c>
      <c r="M849" s="8">
        <v>0.1343</v>
      </c>
      <c r="N849" s="8">
        <v>5</v>
      </c>
      <c r="O849" s="8">
        <v>170</v>
      </c>
      <c r="P849" s="8">
        <v>175</v>
      </c>
      <c r="Q849" s="15" t="str">
        <f t="shared" si="130"/>
        <v>Weekday</v>
      </c>
      <c r="R849" s="15" t="str">
        <f t="shared" si="131"/>
        <v>Night</v>
      </c>
      <c r="S849" s="15" t="str">
        <f t="shared" si="132"/>
        <v>Hot</v>
      </c>
      <c r="T849" s="15" t="str">
        <f t="shared" si="133"/>
        <v>Comfortable</v>
      </c>
      <c r="U849" s="15" t="str">
        <f t="shared" si="134"/>
        <v>Mist/Cloudy</v>
      </c>
      <c r="V849" s="15" t="str">
        <f t="shared" si="135"/>
        <v>PM Peak</v>
      </c>
      <c r="W849" s="15" t="str">
        <f t="shared" si="136"/>
        <v>Feb</v>
      </c>
      <c r="X849" s="15" t="str">
        <f t="shared" si="137"/>
        <v>2011-Feb</v>
      </c>
      <c r="Y849" s="15" t="str">
        <f t="shared" si="138"/>
        <v>High Demand</v>
      </c>
      <c r="Z849" t="str">
        <f t="shared" si="139"/>
        <v>Monday</v>
      </c>
    </row>
    <row r="850" spans="1:26" x14ac:dyDescent="0.35">
      <c r="A850" s="6">
        <v>849</v>
      </c>
      <c r="B850" s="7">
        <v>40581</v>
      </c>
      <c r="C850" s="6">
        <v>1</v>
      </c>
      <c r="D850" s="6">
        <v>0</v>
      </c>
      <c r="E850" s="6">
        <v>2</v>
      </c>
      <c r="F850" s="6">
        <v>19</v>
      </c>
      <c r="G850" s="6" t="b">
        <v>0</v>
      </c>
      <c r="H850" s="6">
        <v>1</v>
      </c>
      <c r="I850" s="6">
        <v>2</v>
      </c>
      <c r="J850" s="12">
        <v>0.32</v>
      </c>
      <c r="K850" s="6">
        <v>0.34849999999999998</v>
      </c>
      <c r="L850" s="6">
        <v>0.7</v>
      </c>
      <c r="M850" s="6">
        <v>0</v>
      </c>
      <c r="N850" s="6">
        <v>5</v>
      </c>
      <c r="O850" s="6">
        <v>123</v>
      </c>
      <c r="P850" s="6">
        <v>128</v>
      </c>
      <c r="Q850" s="15" t="str">
        <f t="shared" si="130"/>
        <v>Weekday</v>
      </c>
      <c r="R850" s="15" t="str">
        <f t="shared" si="131"/>
        <v>Night</v>
      </c>
      <c r="S850" s="15" t="str">
        <f t="shared" si="132"/>
        <v>Hot</v>
      </c>
      <c r="T850" s="15" t="str">
        <f t="shared" si="133"/>
        <v>Comfortable</v>
      </c>
      <c r="U850" s="15" t="str">
        <f t="shared" si="134"/>
        <v>Mist/Cloudy</v>
      </c>
      <c r="V850" s="15" t="str">
        <f t="shared" si="135"/>
        <v>PM Peak</v>
      </c>
      <c r="W850" s="15" t="str">
        <f t="shared" si="136"/>
        <v>Feb</v>
      </c>
      <c r="X850" s="15" t="str">
        <f t="shared" si="137"/>
        <v>2011-Feb</v>
      </c>
      <c r="Y850" s="15" t="str">
        <f t="shared" si="138"/>
        <v>High Demand</v>
      </c>
      <c r="Z850" t="str">
        <f t="shared" si="139"/>
        <v>Monday</v>
      </c>
    </row>
    <row r="851" spans="1:26" x14ac:dyDescent="0.35">
      <c r="A851" s="8">
        <v>850</v>
      </c>
      <c r="B851" s="9">
        <v>40581</v>
      </c>
      <c r="C851" s="8">
        <v>1</v>
      </c>
      <c r="D851" s="8">
        <v>0</v>
      </c>
      <c r="E851" s="8">
        <v>2</v>
      </c>
      <c r="F851" s="8">
        <v>20</v>
      </c>
      <c r="G851" s="8" t="b">
        <v>0</v>
      </c>
      <c r="H851" s="8">
        <v>1</v>
      </c>
      <c r="I851" s="8">
        <v>2</v>
      </c>
      <c r="J851" s="13">
        <v>0.32</v>
      </c>
      <c r="K851" s="8">
        <v>0.33329999999999999</v>
      </c>
      <c r="L851" s="8">
        <v>0.7</v>
      </c>
      <c r="M851" s="8">
        <v>0.1045</v>
      </c>
      <c r="N851" s="8">
        <v>6</v>
      </c>
      <c r="O851" s="8">
        <v>82</v>
      </c>
      <c r="P851" s="8">
        <v>88</v>
      </c>
      <c r="Q851" s="15" t="str">
        <f t="shared" si="130"/>
        <v>Weekday</v>
      </c>
      <c r="R851" s="15" t="str">
        <f t="shared" si="131"/>
        <v>Night</v>
      </c>
      <c r="S851" s="15" t="str">
        <f t="shared" si="132"/>
        <v>Hot</v>
      </c>
      <c r="T851" s="15" t="str">
        <f t="shared" si="133"/>
        <v>Comfortable</v>
      </c>
      <c r="U851" s="15" t="str">
        <f t="shared" si="134"/>
        <v>Mist/Cloudy</v>
      </c>
      <c r="V851" s="15" t="str">
        <f t="shared" si="135"/>
        <v>Off Peak</v>
      </c>
      <c r="W851" s="15" t="str">
        <f t="shared" si="136"/>
        <v>Feb</v>
      </c>
      <c r="X851" s="15" t="str">
        <f t="shared" si="137"/>
        <v>2011-Feb</v>
      </c>
      <c r="Y851" s="15" t="str">
        <f t="shared" si="138"/>
        <v>High Demand</v>
      </c>
      <c r="Z851" t="str">
        <f t="shared" si="139"/>
        <v>Monday</v>
      </c>
    </row>
    <row r="852" spans="1:26" x14ac:dyDescent="0.35">
      <c r="A852" s="6">
        <v>851</v>
      </c>
      <c r="B852" s="7">
        <v>40581</v>
      </c>
      <c r="C852" s="6">
        <v>1</v>
      </c>
      <c r="D852" s="6">
        <v>0</v>
      </c>
      <c r="E852" s="6">
        <v>2</v>
      </c>
      <c r="F852" s="6">
        <v>21</v>
      </c>
      <c r="G852" s="6" t="b">
        <v>0</v>
      </c>
      <c r="H852" s="6">
        <v>1</v>
      </c>
      <c r="I852" s="6">
        <v>1</v>
      </c>
      <c r="J852" s="12">
        <v>0.32</v>
      </c>
      <c r="K852" s="6">
        <v>0.34849999999999998</v>
      </c>
      <c r="L852" s="6">
        <v>0.7</v>
      </c>
      <c r="M852" s="6">
        <v>0</v>
      </c>
      <c r="N852" s="6">
        <v>3</v>
      </c>
      <c r="O852" s="6">
        <v>75</v>
      </c>
      <c r="P852" s="6">
        <v>78</v>
      </c>
      <c r="Q852" s="15" t="str">
        <f t="shared" si="130"/>
        <v>Weekday</v>
      </c>
      <c r="R852" s="15" t="str">
        <f t="shared" si="131"/>
        <v>Night</v>
      </c>
      <c r="S852" s="15" t="str">
        <f t="shared" si="132"/>
        <v>Hot</v>
      </c>
      <c r="T852" s="15" t="str">
        <f t="shared" si="133"/>
        <v>Comfortable</v>
      </c>
      <c r="U852" s="15" t="str">
        <f t="shared" si="134"/>
        <v>Clear</v>
      </c>
      <c r="V852" s="15" t="str">
        <f t="shared" si="135"/>
        <v>Off Peak</v>
      </c>
      <c r="W852" s="15" t="str">
        <f t="shared" si="136"/>
        <v>Feb</v>
      </c>
      <c r="X852" s="15" t="str">
        <f t="shared" si="137"/>
        <v>2011-Feb</v>
      </c>
      <c r="Y852" s="15" t="str">
        <f t="shared" si="138"/>
        <v>High Demand</v>
      </c>
      <c r="Z852" t="str">
        <f t="shared" si="139"/>
        <v>Monday</v>
      </c>
    </row>
    <row r="853" spans="1:26" x14ac:dyDescent="0.35">
      <c r="A853" s="8">
        <v>852</v>
      </c>
      <c r="B853" s="9">
        <v>40581</v>
      </c>
      <c r="C853" s="8">
        <v>1</v>
      </c>
      <c r="D853" s="8">
        <v>0</v>
      </c>
      <c r="E853" s="8">
        <v>2</v>
      </c>
      <c r="F853" s="8">
        <v>22</v>
      </c>
      <c r="G853" s="8" t="b">
        <v>0</v>
      </c>
      <c r="H853" s="8">
        <v>1</v>
      </c>
      <c r="I853" s="8">
        <v>1</v>
      </c>
      <c r="J853" s="13">
        <v>0.28000000000000003</v>
      </c>
      <c r="K853" s="8">
        <v>0.30299999999999999</v>
      </c>
      <c r="L853" s="8">
        <v>0.81</v>
      </c>
      <c r="M853" s="8">
        <v>8.9599999999999999E-2</v>
      </c>
      <c r="N853" s="8">
        <v>3</v>
      </c>
      <c r="O853" s="8">
        <v>34</v>
      </c>
      <c r="P853" s="8">
        <v>37</v>
      </c>
      <c r="Q853" s="15" t="str">
        <f t="shared" si="130"/>
        <v>Weekday</v>
      </c>
      <c r="R853" s="15" t="str">
        <f t="shared" si="131"/>
        <v>Night</v>
      </c>
      <c r="S853" s="15" t="str">
        <f t="shared" si="132"/>
        <v>Hot</v>
      </c>
      <c r="T853" s="15" t="str">
        <f t="shared" si="133"/>
        <v>Comfortable</v>
      </c>
      <c r="U853" s="15" t="str">
        <f t="shared" si="134"/>
        <v>Clear</v>
      </c>
      <c r="V853" s="15" t="str">
        <f t="shared" si="135"/>
        <v>Off Peak</v>
      </c>
      <c r="W853" s="15" t="str">
        <f t="shared" si="136"/>
        <v>Feb</v>
      </c>
      <c r="X853" s="15" t="str">
        <f t="shared" si="137"/>
        <v>2011-Feb</v>
      </c>
      <c r="Y853" s="15" t="str">
        <f t="shared" si="138"/>
        <v>Low Demand</v>
      </c>
      <c r="Z853" t="str">
        <f t="shared" si="139"/>
        <v>Monday</v>
      </c>
    </row>
    <row r="854" spans="1:26" x14ac:dyDescent="0.35">
      <c r="A854" s="6">
        <v>853</v>
      </c>
      <c r="B854" s="7">
        <v>40581</v>
      </c>
      <c r="C854" s="6">
        <v>1</v>
      </c>
      <c r="D854" s="6">
        <v>0</v>
      </c>
      <c r="E854" s="6">
        <v>2</v>
      </c>
      <c r="F854" s="6">
        <v>23</v>
      </c>
      <c r="G854" s="6" t="b">
        <v>0</v>
      </c>
      <c r="H854" s="6">
        <v>1</v>
      </c>
      <c r="I854" s="6">
        <v>2</v>
      </c>
      <c r="J854" s="12">
        <v>0.3</v>
      </c>
      <c r="K854" s="6">
        <v>0.33329999999999999</v>
      </c>
      <c r="L854" s="6">
        <v>0.81</v>
      </c>
      <c r="M854" s="6">
        <v>0</v>
      </c>
      <c r="N854" s="6">
        <v>6</v>
      </c>
      <c r="O854" s="6">
        <v>19</v>
      </c>
      <c r="P854" s="6">
        <v>25</v>
      </c>
      <c r="Q854" s="15" t="str">
        <f t="shared" si="130"/>
        <v>Weekday</v>
      </c>
      <c r="R854" s="15" t="str">
        <f t="shared" si="131"/>
        <v>Night</v>
      </c>
      <c r="S854" s="15" t="str">
        <f t="shared" si="132"/>
        <v>Hot</v>
      </c>
      <c r="T854" s="15" t="str">
        <f t="shared" si="133"/>
        <v>Comfortable</v>
      </c>
      <c r="U854" s="15" t="str">
        <f t="shared" si="134"/>
        <v>Mist/Cloudy</v>
      </c>
      <c r="V854" s="15" t="str">
        <f t="shared" si="135"/>
        <v>Off Peak</v>
      </c>
      <c r="W854" s="15" t="str">
        <f t="shared" si="136"/>
        <v>Feb</v>
      </c>
      <c r="X854" s="15" t="str">
        <f t="shared" si="137"/>
        <v>2011-Feb</v>
      </c>
      <c r="Y854" s="15" t="str">
        <f t="shared" si="138"/>
        <v>Low Demand</v>
      </c>
      <c r="Z854" t="str">
        <f t="shared" si="139"/>
        <v>Monday</v>
      </c>
    </row>
    <row r="855" spans="1:26" x14ac:dyDescent="0.35">
      <c r="A855" s="8">
        <v>854</v>
      </c>
      <c r="B855" s="9">
        <v>40582</v>
      </c>
      <c r="C855" s="8">
        <v>1</v>
      </c>
      <c r="D855" s="8">
        <v>0</v>
      </c>
      <c r="E855" s="8">
        <v>2</v>
      </c>
      <c r="F855" s="8">
        <v>0</v>
      </c>
      <c r="G855" s="8" t="b">
        <v>0</v>
      </c>
      <c r="H855" s="8">
        <v>2</v>
      </c>
      <c r="I855" s="8">
        <v>2</v>
      </c>
      <c r="J855" s="13">
        <v>0.28000000000000003</v>
      </c>
      <c r="K855" s="8">
        <v>0.31819999999999998</v>
      </c>
      <c r="L855" s="8">
        <v>0.87</v>
      </c>
      <c r="M855" s="8">
        <v>0</v>
      </c>
      <c r="N855" s="8">
        <v>4</v>
      </c>
      <c r="O855" s="8">
        <v>6</v>
      </c>
      <c r="P855" s="8">
        <v>10</v>
      </c>
      <c r="Q855" s="15" t="str">
        <f t="shared" si="130"/>
        <v>Weekday</v>
      </c>
      <c r="R855" s="15" t="str">
        <f t="shared" si="131"/>
        <v>Late Night</v>
      </c>
      <c r="S855" s="15" t="str">
        <f t="shared" si="132"/>
        <v>Hot</v>
      </c>
      <c r="T855" s="15" t="str">
        <f t="shared" si="133"/>
        <v>Humid</v>
      </c>
      <c r="U855" s="15" t="str">
        <f t="shared" si="134"/>
        <v>Mist/Cloudy</v>
      </c>
      <c r="V855" s="15" t="str">
        <f t="shared" si="135"/>
        <v>Off Peak</v>
      </c>
      <c r="W855" s="15" t="str">
        <f t="shared" si="136"/>
        <v>Feb</v>
      </c>
      <c r="X855" s="15" t="str">
        <f t="shared" si="137"/>
        <v>2011-Feb</v>
      </c>
      <c r="Y855" s="15" t="str">
        <f t="shared" si="138"/>
        <v>Low Demand</v>
      </c>
      <c r="Z855" t="str">
        <f t="shared" si="139"/>
        <v>Tuesday</v>
      </c>
    </row>
    <row r="856" spans="1:26" x14ac:dyDescent="0.35">
      <c r="A856" s="6">
        <v>855</v>
      </c>
      <c r="B856" s="7">
        <v>40582</v>
      </c>
      <c r="C856" s="6">
        <v>1</v>
      </c>
      <c r="D856" s="6">
        <v>0</v>
      </c>
      <c r="E856" s="6">
        <v>2</v>
      </c>
      <c r="F856" s="6">
        <v>1</v>
      </c>
      <c r="G856" s="6" t="b">
        <v>0</v>
      </c>
      <c r="H856" s="6">
        <v>2</v>
      </c>
      <c r="I856" s="6">
        <v>2</v>
      </c>
      <c r="J856" s="12">
        <v>0.28000000000000003</v>
      </c>
      <c r="K856" s="6">
        <v>0.31819999999999998</v>
      </c>
      <c r="L856" s="6">
        <v>0.87</v>
      </c>
      <c r="M856" s="6">
        <v>0</v>
      </c>
      <c r="N856" s="6">
        <v>0</v>
      </c>
      <c r="O856" s="6">
        <v>4</v>
      </c>
      <c r="P856" s="6">
        <v>4</v>
      </c>
      <c r="Q856" s="15" t="str">
        <f t="shared" si="130"/>
        <v>Weekday</v>
      </c>
      <c r="R856" s="15" t="str">
        <f t="shared" si="131"/>
        <v>Late Night</v>
      </c>
      <c r="S856" s="15" t="str">
        <f t="shared" si="132"/>
        <v>Hot</v>
      </c>
      <c r="T856" s="15" t="str">
        <f t="shared" si="133"/>
        <v>Humid</v>
      </c>
      <c r="U856" s="15" t="str">
        <f t="shared" si="134"/>
        <v>Mist/Cloudy</v>
      </c>
      <c r="V856" s="15" t="str">
        <f t="shared" si="135"/>
        <v>Off Peak</v>
      </c>
      <c r="W856" s="15" t="str">
        <f t="shared" si="136"/>
        <v>Feb</v>
      </c>
      <c r="X856" s="15" t="str">
        <f t="shared" si="137"/>
        <v>2011-Feb</v>
      </c>
      <c r="Y856" s="15" t="str">
        <f t="shared" si="138"/>
        <v>Low Demand</v>
      </c>
      <c r="Z856" t="str">
        <f t="shared" si="139"/>
        <v>Tuesday</v>
      </c>
    </row>
    <row r="857" spans="1:26" x14ac:dyDescent="0.35">
      <c r="A857" s="8">
        <v>856</v>
      </c>
      <c r="B857" s="9">
        <v>40582</v>
      </c>
      <c r="C857" s="8">
        <v>1</v>
      </c>
      <c r="D857" s="8">
        <v>0</v>
      </c>
      <c r="E857" s="8">
        <v>2</v>
      </c>
      <c r="F857" s="8">
        <v>2</v>
      </c>
      <c r="G857" s="8" t="b">
        <v>0</v>
      </c>
      <c r="H857" s="8">
        <v>2</v>
      </c>
      <c r="I857" s="8">
        <v>2</v>
      </c>
      <c r="J857" s="13">
        <v>0.26</v>
      </c>
      <c r="K857" s="8">
        <v>0.2727</v>
      </c>
      <c r="L857" s="8">
        <v>0.93</v>
      </c>
      <c r="M857" s="8">
        <v>0.1045</v>
      </c>
      <c r="N857" s="8">
        <v>1</v>
      </c>
      <c r="O857" s="8">
        <v>1</v>
      </c>
      <c r="P857" s="8">
        <v>2</v>
      </c>
      <c r="Q857" s="15" t="str">
        <f t="shared" si="130"/>
        <v>Weekday</v>
      </c>
      <c r="R857" s="15" t="str">
        <f t="shared" si="131"/>
        <v>Late Night</v>
      </c>
      <c r="S857" s="15" t="str">
        <f t="shared" si="132"/>
        <v>Hot</v>
      </c>
      <c r="T857" s="15" t="str">
        <f t="shared" si="133"/>
        <v>Humid</v>
      </c>
      <c r="U857" s="15" t="str">
        <f t="shared" si="134"/>
        <v>Mist/Cloudy</v>
      </c>
      <c r="V857" s="15" t="str">
        <f t="shared" si="135"/>
        <v>Off Peak</v>
      </c>
      <c r="W857" s="15" t="str">
        <f t="shared" si="136"/>
        <v>Feb</v>
      </c>
      <c r="X857" s="15" t="str">
        <f t="shared" si="137"/>
        <v>2011-Feb</v>
      </c>
      <c r="Y857" s="15" t="str">
        <f t="shared" si="138"/>
        <v>Low Demand</v>
      </c>
      <c r="Z857" t="str">
        <f t="shared" si="139"/>
        <v>Tuesday</v>
      </c>
    </row>
    <row r="858" spans="1:26" x14ac:dyDescent="0.35">
      <c r="A858" s="6">
        <v>857</v>
      </c>
      <c r="B858" s="7">
        <v>40582</v>
      </c>
      <c r="C858" s="6">
        <v>1</v>
      </c>
      <c r="D858" s="6">
        <v>0</v>
      </c>
      <c r="E858" s="6">
        <v>2</v>
      </c>
      <c r="F858" s="6">
        <v>3</v>
      </c>
      <c r="G858" s="6" t="b">
        <v>0</v>
      </c>
      <c r="H858" s="6">
        <v>2</v>
      </c>
      <c r="I858" s="6">
        <v>3</v>
      </c>
      <c r="J858" s="12">
        <v>0.28000000000000003</v>
      </c>
      <c r="K858" s="6">
        <v>0.2727</v>
      </c>
      <c r="L858" s="6">
        <v>0.93</v>
      </c>
      <c r="M858" s="6">
        <v>0.16420000000000001</v>
      </c>
      <c r="N858" s="6">
        <v>0</v>
      </c>
      <c r="O858" s="6">
        <v>1</v>
      </c>
      <c r="P858" s="6">
        <v>1</v>
      </c>
      <c r="Q858" s="15" t="str">
        <f t="shared" si="130"/>
        <v>Weekday</v>
      </c>
      <c r="R858" s="15" t="str">
        <f t="shared" si="131"/>
        <v>Late Night</v>
      </c>
      <c r="S858" s="15" t="str">
        <f t="shared" si="132"/>
        <v>Hot</v>
      </c>
      <c r="T858" s="15" t="str">
        <f t="shared" si="133"/>
        <v>Humid</v>
      </c>
      <c r="U858" s="15" t="str">
        <f t="shared" si="134"/>
        <v>Light Rain</v>
      </c>
      <c r="V858" s="15" t="str">
        <f t="shared" si="135"/>
        <v>Off Peak</v>
      </c>
      <c r="W858" s="15" t="str">
        <f t="shared" si="136"/>
        <v>Feb</v>
      </c>
      <c r="X858" s="15" t="str">
        <f t="shared" si="137"/>
        <v>2011-Feb</v>
      </c>
      <c r="Y858" s="15" t="str">
        <f t="shared" si="138"/>
        <v>Low Demand</v>
      </c>
      <c r="Z858" t="str">
        <f t="shared" si="139"/>
        <v>Tuesday</v>
      </c>
    </row>
    <row r="859" spans="1:26" x14ac:dyDescent="0.35">
      <c r="A859" s="8">
        <v>858</v>
      </c>
      <c r="B859" s="9">
        <v>40582</v>
      </c>
      <c r="C859" s="8">
        <v>1</v>
      </c>
      <c r="D859" s="8">
        <v>0</v>
      </c>
      <c r="E859" s="8">
        <v>2</v>
      </c>
      <c r="F859" s="8">
        <v>4</v>
      </c>
      <c r="G859" s="8" t="b">
        <v>0</v>
      </c>
      <c r="H859" s="8">
        <v>2</v>
      </c>
      <c r="I859" s="8">
        <v>1</v>
      </c>
      <c r="J859" s="13">
        <v>0.26</v>
      </c>
      <c r="K859" s="8">
        <v>0.2576</v>
      </c>
      <c r="L859" s="8">
        <v>0.93</v>
      </c>
      <c r="M859" s="8">
        <v>0.16420000000000001</v>
      </c>
      <c r="N859" s="8">
        <v>0</v>
      </c>
      <c r="O859" s="8">
        <v>3</v>
      </c>
      <c r="P859" s="8">
        <v>3</v>
      </c>
      <c r="Q859" s="15" t="str">
        <f t="shared" si="130"/>
        <v>Weekday</v>
      </c>
      <c r="R859" s="15" t="str">
        <f t="shared" si="131"/>
        <v>Late Night</v>
      </c>
      <c r="S859" s="15" t="str">
        <f t="shared" si="132"/>
        <v>Hot</v>
      </c>
      <c r="T859" s="15" t="str">
        <f t="shared" si="133"/>
        <v>Humid</v>
      </c>
      <c r="U859" s="15" t="str">
        <f t="shared" si="134"/>
        <v>Clear</v>
      </c>
      <c r="V859" s="15" t="str">
        <f t="shared" si="135"/>
        <v>Off Peak</v>
      </c>
      <c r="W859" s="15" t="str">
        <f t="shared" si="136"/>
        <v>Feb</v>
      </c>
      <c r="X859" s="15" t="str">
        <f t="shared" si="137"/>
        <v>2011-Feb</v>
      </c>
      <c r="Y859" s="15" t="str">
        <f t="shared" si="138"/>
        <v>Low Demand</v>
      </c>
      <c r="Z859" t="str">
        <f t="shared" si="139"/>
        <v>Tuesday</v>
      </c>
    </row>
    <row r="860" spans="1:26" x14ac:dyDescent="0.35">
      <c r="A860" s="6">
        <v>859</v>
      </c>
      <c r="B860" s="7">
        <v>40582</v>
      </c>
      <c r="C860" s="6">
        <v>1</v>
      </c>
      <c r="D860" s="6">
        <v>0</v>
      </c>
      <c r="E860" s="6">
        <v>2</v>
      </c>
      <c r="F860" s="6">
        <v>5</v>
      </c>
      <c r="G860" s="6" t="b">
        <v>0</v>
      </c>
      <c r="H860" s="6">
        <v>2</v>
      </c>
      <c r="I860" s="6">
        <v>1</v>
      </c>
      <c r="J860" s="12">
        <v>0.26</v>
      </c>
      <c r="K860" s="6">
        <v>0.2273</v>
      </c>
      <c r="L860" s="6">
        <v>0.81</v>
      </c>
      <c r="M860" s="6">
        <v>0.32840000000000003</v>
      </c>
      <c r="N860" s="6">
        <v>0</v>
      </c>
      <c r="O860" s="6">
        <v>2</v>
      </c>
      <c r="P860" s="6">
        <v>2</v>
      </c>
      <c r="Q860" s="15" t="str">
        <f t="shared" si="130"/>
        <v>Weekday</v>
      </c>
      <c r="R860" s="15" t="str">
        <f t="shared" si="131"/>
        <v>Late Night</v>
      </c>
      <c r="S860" s="15" t="str">
        <f t="shared" si="132"/>
        <v>Hot</v>
      </c>
      <c r="T860" s="15" t="str">
        <f t="shared" si="133"/>
        <v>Comfortable</v>
      </c>
      <c r="U860" s="15" t="str">
        <f t="shared" si="134"/>
        <v>Clear</v>
      </c>
      <c r="V860" s="15" t="str">
        <f t="shared" si="135"/>
        <v>Off Peak</v>
      </c>
      <c r="W860" s="15" t="str">
        <f t="shared" si="136"/>
        <v>Feb</v>
      </c>
      <c r="X860" s="15" t="str">
        <f t="shared" si="137"/>
        <v>2011-Feb</v>
      </c>
      <c r="Y860" s="15" t="str">
        <f t="shared" si="138"/>
        <v>Low Demand</v>
      </c>
      <c r="Z860" t="str">
        <f t="shared" si="139"/>
        <v>Tuesday</v>
      </c>
    </row>
    <row r="861" spans="1:26" x14ac:dyDescent="0.35">
      <c r="A861" s="8">
        <v>860</v>
      </c>
      <c r="B861" s="9">
        <v>40582</v>
      </c>
      <c r="C861" s="8">
        <v>1</v>
      </c>
      <c r="D861" s="8">
        <v>0</v>
      </c>
      <c r="E861" s="8">
        <v>2</v>
      </c>
      <c r="F861" s="8">
        <v>6</v>
      </c>
      <c r="G861" s="8" t="b">
        <v>0</v>
      </c>
      <c r="H861" s="8">
        <v>2</v>
      </c>
      <c r="I861" s="8">
        <v>1</v>
      </c>
      <c r="J861" s="13">
        <v>0.26</v>
      </c>
      <c r="K861" s="8">
        <v>0.2273</v>
      </c>
      <c r="L861" s="8">
        <v>0.7</v>
      </c>
      <c r="M861" s="8">
        <v>0.32840000000000003</v>
      </c>
      <c r="N861" s="8">
        <v>0</v>
      </c>
      <c r="O861" s="8">
        <v>39</v>
      </c>
      <c r="P861" s="8">
        <v>39</v>
      </c>
      <c r="Q861" s="15" t="str">
        <f t="shared" si="130"/>
        <v>Weekday</v>
      </c>
      <c r="R861" s="15" t="str">
        <f t="shared" si="131"/>
        <v>Morning</v>
      </c>
      <c r="S861" s="15" t="str">
        <f t="shared" si="132"/>
        <v>Hot</v>
      </c>
      <c r="T861" s="15" t="str">
        <f t="shared" si="133"/>
        <v>Comfortable</v>
      </c>
      <c r="U861" s="15" t="str">
        <f t="shared" si="134"/>
        <v>Clear</v>
      </c>
      <c r="V861" s="15" t="str">
        <f t="shared" si="135"/>
        <v>Off Peak</v>
      </c>
      <c r="W861" s="15" t="str">
        <f t="shared" si="136"/>
        <v>Feb</v>
      </c>
      <c r="X861" s="15" t="str">
        <f t="shared" si="137"/>
        <v>2011-Feb</v>
      </c>
      <c r="Y861" s="15" t="str">
        <f t="shared" si="138"/>
        <v>Low Demand</v>
      </c>
      <c r="Z861" t="str">
        <f t="shared" si="139"/>
        <v>Tuesday</v>
      </c>
    </row>
    <row r="862" spans="1:26" x14ac:dyDescent="0.35">
      <c r="A862" s="6">
        <v>861</v>
      </c>
      <c r="B862" s="7">
        <v>40582</v>
      </c>
      <c r="C862" s="6">
        <v>1</v>
      </c>
      <c r="D862" s="6">
        <v>0</v>
      </c>
      <c r="E862" s="6">
        <v>2</v>
      </c>
      <c r="F862" s="6">
        <v>7</v>
      </c>
      <c r="G862" s="6" t="b">
        <v>0</v>
      </c>
      <c r="H862" s="6">
        <v>2</v>
      </c>
      <c r="I862" s="6">
        <v>1</v>
      </c>
      <c r="J862" s="12">
        <v>0.24</v>
      </c>
      <c r="K862" s="6">
        <v>0.19700000000000001</v>
      </c>
      <c r="L862" s="6">
        <v>0.65</v>
      </c>
      <c r="M862" s="6">
        <v>0.41789999999999999</v>
      </c>
      <c r="N862" s="6">
        <v>3</v>
      </c>
      <c r="O862" s="6">
        <v>97</v>
      </c>
      <c r="P862" s="6">
        <v>100</v>
      </c>
      <c r="Q862" s="15" t="str">
        <f t="shared" si="130"/>
        <v>Weekday</v>
      </c>
      <c r="R862" s="15" t="str">
        <f t="shared" si="131"/>
        <v>Morning</v>
      </c>
      <c r="S862" s="15" t="str">
        <f t="shared" si="132"/>
        <v>Hot</v>
      </c>
      <c r="T862" s="15" t="str">
        <f t="shared" si="133"/>
        <v>Comfortable</v>
      </c>
      <c r="U862" s="15" t="str">
        <f t="shared" si="134"/>
        <v>Clear</v>
      </c>
      <c r="V862" s="15" t="str">
        <f t="shared" si="135"/>
        <v>AM Peak</v>
      </c>
      <c r="W862" s="15" t="str">
        <f t="shared" si="136"/>
        <v>Feb</v>
      </c>
      <c r="X862" s="15" t="str">
        <f t="shared" si="137"/>
        <v>2011-Feb</v>
      </c>
      <c r="Y862" s="15" t="str">
        <f t="shared" si="138"/>
        <v>High Demand</v>
      </c>
      <c r="Z862" t="str">
        <f t="shared" si="139"/>
        <v>Tuesday</v>
      </c>
    </row>
    <row r="863" spans="1:26" x14ac:dyDescent="0.35">
      <c r="A863" s="8">
        <v>862</v>
      </c>
      <c r="B863" s="9">
        <v>40582</v>
      </c>
      <c r="C863" s="8">
        <v>1</v>
      </c>
      <c r="D863" s="8">
        <v>0</v>
      </c>
      <c r="E863" s="8">
        <v>2</v>
      </c>
      <c r="F863" s="8">
        <v>8</v>
      </c>
      <c r="G863" s="8" t="b">
        <v>0</v>
      </c>
      <c r="H863" s="8">
        <v>2</v>
      </c>
      <c r="I863" s="8">
        <v>1</v>
      </c>
      <c r="J863" s="13">
        <v>0.24</v>
      </c>
      <c r="K863" s="8">
        <v>0.19700000000000001</v>
      </c>
      <c r="L863" s="8">
        <v>0.56000000000000005</v>
      </c>
      <c r="M863" s="8">
        <v>0.49249999999999999</v>
      </c>
      <c r="N863" s="8">
        <v>7</v>
      </c>
      <c r="O863" s="8">
        <v>236</v>
      </c>
      <c r="P863" s="8">
        <v>243</v>
      </c>
      <c r="Q863" s="15" t="str">
        <f t="shared" si="130"/>
        <v>Weekday</v>
      </c>
      <c r="R863" s="15" t="str">
        <f t="shared" si="131"/>
        <v>Morning</v>
      </c>
      <c r="S863" s="15" t="str">
        <f t="shared" si="132"/>
        <v>Hot</v>
      </c>
      <c r="T863" s="15" t="str">
        <f t="shared" si="133"/>
        <v>Comfortable</v>
      </c>
      <c r="U863" s="15" t="str">
        <f t="shared" si="134"/>
        <v>Clear</v>
      </c>
      <c r="V863" s="15" t="str">
        <f t="shared" si="135"/>
        <v>AM Peak</v>
      </c>
      <c r="W863" s="15" t="str">
        <f t="shared" si="136"/>
        <v>Feb</v>
      </c>
      <c r="X863" s="15" t="str">
        <f t="shared" si="137"/>
        <v>2011-Feb</v>
      </c>
      <c r="Y863" s="15" t="str">
        <f t="shared" si="138"/>
        <v>High Demand</v>
      </c>
      <c r="Z863" t="str">
        <f t="shared" si="139"/>
        <v>Tuesday</v>
      </c>
    </row>
    <row r="864" spans="1:26" x14ac:dyDescent="0.35">
      <c r="A864" s="6">
        <v>863</v>
      </c>
      <c r="B864" s="7">
        <v>40582</v>
      </c>
      <c r="C864" s="6">
        <v>1</v>
      </c>
      <c r="D864" s="6">
        <v>0</v>
      </c>
      <c r="E864" s="6">
        <v>2</v>
      </c>
      <c r="F864" s="6">
        <v>9</v>
      </c>
      <c r="G864" s="6" t="b">
        <v>0</v>
      </c>
      <c r="H864" s="6">
        <v>2</v>
      </c>
      <c r="I864" s="6">
        <v>1</v>
      </c>
      <c r="J864" s="12">
        <v>0.24</v>
      </c>
      <c r="K864" s="6">
        <v>0.19700000000000001</v>
      </c>
      <c r="L864" s="6">
        <v>0.52</v>
      </c>
      <c r="M864" s="6">
        <v>0.49249999999999999</v>
      </c>
      <c r="N864" s="6">
        <v>7</v>
      </c>
      <c r="O864" s="6">
        <v>128</v>
      </c>
      <c r="P864" s="6">
        <v>135</v>
      </c>
      <c r="Q864" s="15" t="str">
        <f t="shared" si="130"/>
        <v>Weekday</v>
      </c>
      <c r="R864" s="15" t="str">
        <f t="shared" si="131"/>
        <v>Morning</v>
      </c>
      <c r="S864" s="15" t="str">
        <f t="shared" si="132"/>
        <v>Hot</v>
      </c>
      <c r="T864" s="15" t="str">
        <f t="shared" si="133"/>
        <v>Comfortable</v>
      </c>
      <c r="U864" s="15" t="str">
        <f t="shared" si="134"/>
        <v>Clear</v>
      </c>
      <c r="V864" s="15" t="str">
        <f t="shared" si="135"/>
        <v>AM Peak</v>
      </c>
      <c r="W864" s="15" t="str">
        <f t="shared" si="136"/>
        <v>Feb</v>
      </c>
      <c r="X864" s="15" t="str">
        <f t="shared" si="137"/>
        <v>2011-Feb</v>
      </c>
      <c r="Y864" s="15" t="str">
        <f t="shared" si="138"/>
        <v>High Demand</v>
      </c>
      <c r="Z864" t="str">
        <f t="shared" si="139"/>
        <v>Tuesday</v>
      </c>
    </row>
    <row r="865" spans="1:26" x14ac:dyDescent="0.35">
      <c r="A865" s="8">
        <v>864</v>
      </c>
      <c r="B865" s="9">
        <v>40582</v>
      </c>
      <c r="C865" s="8">
        <v>1</v>
      </c>
      <c r="D865" s="8">
        <v>0</v>
      </c>
      <c r="E865" s="8">
        <v>2</v>
      </c>
      <c r="F865" s="8">
        <v>10</v>
      </c>
      <c r="G865" s="8" t="b">
        <v>0</v>
      </c>
      <c r="H865" s="8">
        <v>2</v>
      </c>
      <c r="I865" s="8">
        <v>1</v>
      </c>
      <c r="J865" s="13">
        <v>0.22</v>
      </c>
      <c r="K865" s="8">
        <v>0.18179999999999999</v>
      </c>
      <c r="L865" s="8">
        <v>0.47</v>
      </c>
      <c r="M865" s="8">
        <v>0.55220000000000002</v>
      </c>
      <c r="N865" s="8">
        <v>4</v>
      </c>
      <c r="O865" s="8">
        <v>44</v>
      </c>
      <c r="P865" s="8">
        <v>48</v>
      </c>
      <c r="Q865" s="15" t="str">
        <f t="shared" si="130"/>
        <v>Weekday</v>
      </c>
      <c r="R865" s="15" t="str">
        <f t="shared" si="131"/>
        <v>Morning</v>
      </c>
      <c r="S865" s="15" t="str">
        <f t="shared" si="132"/>
        <v>Hot</v>
      </c>
      <c r="T865" s="15" t="str">
        <f t="shared" si="133"/>
        <v>Comfortable</v>
      </c>
      <c r="U865" s="15" t="str">
        <f t="shared" si="134"/>
        <v>Clear</v>
      </c>
      <c r="V865" s="15" t="str">
        <f t="shared" si="135"/>
        <v>Off Peak</v>
      </c>
      <c r="W865" s="15" t="str">
        <f t="shared" si="136"/>
        <v>Feb</v>
      </c>
      <c r="X865" s="15" t="str">
        <f t="shared" si="137"/>
        <v>2011-Feb</v>
      </c>
      <c r="Y865" s="15" t="str">
        <f t="shared" si="138"/>
        <v>Low Demand</v>
      </c>
      <c r="Z865" t="str">
        <f t="shared" si="139"/>
        <v>Tuesday</v>
      </c>
    </row>
    <row r="866" spans="1:26" x14ac:dyDescent="0.35">
      <c r="A866" s="6">
        <v>865</v>
      </c>
      <c r="B866" s="7">
        <v>40582</v>
      </c>
      <c r="C866" s="6">
        <v>1</v>
      </c>
      <c r="D866" s="6">
        <v>0</v>
      </c>
      <c r="E866" s="6">
        <v>2</v>
      </c>
      <c r="F866" s="6">
        <v>11</v>
      </c>
      <c r="G866" s="6" t="b">
        <v>0</v>
      </c>
      <c r="H866" s="6">
        <v>2</v>
      </c>
      <c r="I866" s="6">
        <v>1</v>
      </c>
      <c r="J866" s="12">
        <v>0.22</v>
      </c>
      <c r="K866" s="6">
        <v>0.18179999999999999</v>
      </c>
      <c r="L866" s="6">
        <v>0.47</v>
      </c>
      <c r="M866" s="6">
        <v>0.4627</v>
      </c>
      <c r="N866" s="6">
        <v>1</v>
      </c>
      <c r="O866" s="6">
        <v>49</v>
      </c>
      <c r="P866" s="6">
        <v>50</v>
      </c>
      <c r="Q866" s="15" t="str">
        <f t="shared" si="130"/>
        <v>Weekday</v>
      </c>
      <c r="R866" s="15" t="str">
        <f t="shared" si="131"/>
        <v>Morning</v>
      </c>
      <c r="S866" s="15" t="str">
        <f t="shared" si="132"/>
        <v>Hot</v>
      </c>
      <c r="T866" s="15" t="str">
        <f t="shared" si="133"/>
        <v>Comfortable</v>
      </c>
      <c r="U866" s="15" t="str">
        <f t="shared" si="134"/>
        <v>Clear</v>
      </c>
      <c r="V866" s="15" t="str">
        <f t="shared" si="135"/>
        <v>Off Peak</v>
      </c>
      <c r="W866" s="15" t="str">
        <f t="shared" si="136"/>
        <v>Feb</v>
      </c>
      <c r="X866" s="15" t="str">
        <f t="shared" si="137"/>
        <v>2011-Feb</v>
      </c>
      <c r="Y866" s="15" t="str">
        <f t="shared" si="138"/>
        <v>Low Demand</v>
      </c>
      <c r="Z866" t="str">
        <f t="shared" si="139"/>
        <v>Tuesday</v>
      </c>
    </row>
    <row r="867" spans="1:26" x14ac:dyDescent="0.35">
      <c r="A867" s="8">
        <v>866</v>
      </c>
      <c r="B867" s="9">
        <v>40582</v>
      </c>
      <c r="C867" s="8">
        <v>1</v>
      </c>
      <c r="D867" s="8">
        <v>0</v>
      </c>
      <c r="E867" s="8">
        <v>2</v>
      </c>
      <c r="F867" s="8">
        <v>12</v>
      </c>
      <c r="G867" s="8" t="b">
        <v>0</v>
      </c>
      <c r="H867" s="8">
        <v>2</v>
      </c>
      <c r="I867" s="8">
        <v>1</v>
      </c>
      <c r="J867" s="13">
        <v>0.24</v>
      </c>
      <c r="K867" s="8">
        <v>0.19700000000000001</v>
      </c>
      <c r="L867" s="8">
        <v>0.38</v>
      </c>
      <c r="M867" s="8">
        <v>0.49249999999999999</v>
      </c>
      <c r="N867" s="8">
        <v>2</v>
      </c>
      <c r="O867" s="8">
        <v>63</v>
      </c>
      <c r="P867" s="8">
        <v>65</v>
      </c>
      <c r="Q867" s="15" t="str">
        <f t="shared" si="130"/>
        <v>Weekday</v>
      </c>
      <c r="R867" s="15" t="str">
        <f t="shared" si="131"/>
        <v>Afternoon</v>
      </c>
      <c r="S867" s="15" t="str">
        <f t="shared" si="132"/>
        <v>Hot</v>
      </c>
      <c r="T867" s="15" t="str">
        <f t="shared" si="133"/>
        <v>Comfortable</v>
      </c>
      <c r="U867" s="15" t="str">
        <f t="shared" si="134"/>
        <v>Clear</v>
      </c>
      <c r="V867" s="15" t="str">
        <f t="shared" si="135"/>
        <v>Off Peak</v>
      </c>
      <c r="W867" s="15" t="str">
        <f t="shared" si="136"/>
        <v>Feb</v>
      </c>
      <c r="X867" s="15" t="str">
        <f t="shared" si="137"/>
        <v>2011-Feb</v>
      </c>
      <c r="Y867" s="15" t="str">
        <f t="shared" si="138"/>
        <v>High Demand</v>
      </c>
      <c r="Z867" t="str">
        <f t="shared" si="139"/>
        <v>Tuesday</v>
      </c>
    </row>
    <row r="868" spans="1:26" x14ac:dyDescent="0.35">
      <c r="A868" s="6">
        <v>867</v>
      </c>
      <c r="B868" s="7">
        <v>40582</v>
      </c>
      <c r="C868" s="6">
        <v>1</v>
      </c>
      <c r="D868" s="6">
        <v>0</v>
      </c>
      <c r="E868" s="6">
        <v>2</v>
      </c>
      <c r="F868" s="6">
        <v>13</v>
      </c>
      <c r="G868" s="6" t="b">
        <v>0</v>
      </c>
      <c r="H868" s="6">
        <v>2</v>
      </c>
      <c r="I868" s="6">
        <v>2</v>
      </c>
      <c r="J868" s="12">
        <v>0.24</v>
      </c>
      <c r="K868" s="6">
        <v>0.19700000000000001</v>
      </c>
      <c r="L868" s="6">
        <v>0.32</v>
      </c>
      <c r="M868" s="6">
        <v>0.44779999999999998</v>
      </c>
      <c r="N868" s="6">
        <v>2</v>
      </c>
      <c r="O868" s="6">
        <v>48</v>
      </c>
      <c r="P868" s="6">
        <v>50</v>
      </c>
      <c r="Q868" s="15" t="str">
        <f t="shared" si="130"/>
        <v>Weekday</v>
      </c>
      <c r="R868" s="15" t="str">
        <f t="shared" si="131"/>
        <v>Afternoon</v>
      </c>
      <c r="S868" s="15" t="str">
        <f t="shared" si="132"/>
        <v>Hot</v>
      </c>
      <c r="T868" s="15" t="str">
        <f t="shared" si="133"/>
        <v>Dry</v>
      </c>
      <c r="U868" s="15" t="str">
        <f t="shared" si="134"/>
        <v>Mist/Cloudy</v>
      </c>
      <c r="V868" s="15" t="str">
        <f t="shared" si="135"/>
        <v>Off Peak</v>
      </c>
      <c r="W868" s="15" t="str">
        <f t="shared" si="136"/>
        <v>Feb</v>
      </c>
      <c r="X868" s="15" t="str">
        <f t="shared" si="137"/>
        <v>2011-Feb</v>
      </c>
      <c r="Y868" s="15" t="str">
        <f t="shared" si="138"/>
        <v>Low Demand</v>
      </c>
      <c r="Z868" t="str">
        <f t="shared" si="139"/>
        <v>Tuesday</v>
      </c>
    </row>
    <row r="869" spans="1:26" x14ac:dyDescent="0.35">
      <c r="A869" s="8">
        <v>868</v>
      </c>
      <c r="B869" s="9">
        <v>40582</v>
      </c>
      <c r="C869" s="8">
        <v>1</v>
      </c>
      <c r="D869" s="8">
        <v>0</v>
      </c>
      <c r="E869" s="8">
        <v>2</v>
      </c>
      <c r="F869" s="8">
        <v>14</v>
      </c>
      <c r="G869" s="8" t="b">
        <v>0</v>
      </c>
      <c r="H869" s="8">
        <v>2</v>
      </c>
      <c r="I869" s="8">
        <v>1</v>
      </c>
      <c r="J869" s="13">
        <v>0.22</v>
      </c>
      <c r="K869" s="8">
        <v>0.19700000000000001</v>
      </c>
      <c r="L869" s="8">
        <v>0.37</v>
      </c>
      <c r="M869" s="8">
        <v>0.41789999999999999</v>
      </c>
      <c r="N869" s="8">
        <v>3</v>
      </c>
      <c r="O869" s="8">
        <v>61</v>
      </c>
      <c r="P869" s="8">
        <v>64</v>
      </c>
      <c r="Q869" s="15" t="str">
        <f t="shared" si="130"/>
        <v>Weekday</v>
      </c>
      <c r="R869" s="15" t="str">
        <f t="shared" si="131"/>
        <v>Afternoon</v>
      </c>
      <c r="S869" s="15" t="str">
        <f t="shared" si="132"/>
        <v>Hot</v>
      </c>
      <c r="T869" s="15" t="str">
        <f t="shared" si="133"/>
        <v>Comfortable</v>
      </c>
      <c r="U869" s="15" t="str">
        <f t="shared" si="134"/>
        <v>Clear</v>
      </c>
      <c r="V869" s="15" t="str">
        <f t="shared" si="135"/>
        <v>Off Peak</v>
      </c>
      <c r="W869" s="15" t="str">
        <f t="shared" si="136"/>
        <v>Feb</v>
      </c>
      <c r="X869" s="15" t="str">
        <f t="shared" si="137"/>
        <v>2011-Feb</v>
      </c>
      <c r="Y869" s="15" t="str">
        <f t="shared" si="138"/>
        <v>High Demand</v>
      </c>
      <c r="Z869" t="str">
        <f t="shared" si="139"/>
        <v>Tuesday</v>
      </c>
    </row>
    <row r="870" spans="1:26" x14ac:dyDescent="0.35">
      <c r="A870" s="6">
        <v>869</v>
      </c>
      <c r="B870" s="7">
        <v>40582</v>
      </c>
      <c r="C870" s="6">
        <v>1</v>
      </c>
      <c r="D870" s="6">
        <v>0</v>
      </c>
      <c r="E870" s="6">
        <v>2</v>
      </c>
      <c r="F870" s="6">
        <v>15</v>
      </c>
      <c r="G870" s="6" t="b">
        <v>0</v>
      </c>
      <c r="H870" s="6">
        <v>2</v>
      </c>
      <c r="I870" s="6">
        <v>1</v>
      </c>
      <c r="J870" s="12">
        <v>0.22</v>
      </c>
      <c r="K870" s="6">
        <v>0.19700000000000001</v>
      </c>
      <c r="L870" s="6">
        <v>0.35</v>
      </c>
      <c r="M870" s="6">
        <v>0.3881</v>
      </c>
      <c r="N870" s="6">
        <v>6</v>
      </c>
      <c r="O870" s="6">
        <v>45</v>
      </c>
      <c r="P870" s="6">
        <v>51</v>
      </c>
      <c r="Q870" s="15" t="str">
        <f t="shared" si="130"/>
        <v>Weekday</v>
      </c>
      <c r="R870" s="15" t="str">
        <f t="shared" si="131"/>
        <v>Afternoon</v>
      </c>
      <c r="S870" s="15" t="str">
        <f t="shared" si="132"/>
        <v>Hot</v>
      </c>
      <c r="T870" s="15" t="str">
        <f t="shared" si="133"/>
        <v>Dry</v>
      </c>
      <c r="U870" s="15" t="str">
        <f t="shared" si="134"/>
        <v>Clear</v>
      </c>
      <c r="V870" s="15" t="str">
        <f t="shared" si="135"/>
        <v>Off Peak</v>
      </c>
      <c r="W870" s="15" t="str">
        <f t="shared" si="136"/>
        <v>Feb</v>
      </c>
      <c r="X870" s="15" t="str">
        <f t="shared" si="137"/>
        <v>2011-Feb</v>
      </c>
      <c r="Y870" s="15" t="str">
        <f t="shared" si="138"/>
        <v>Low Demand</v>
      </c>
      <c r="Z870" t="str">
        <f t="shared" si="139"/>
        <v>Tuesday</v>
      </c>
    </row>
    <row r="871" spans="1:26" x14ac:dyDescent="0.35">
      <c r="A871" s="8">
        <v>870</v>
      </c>
      <c r="B871" s="9">
        <v>40582</v>
      </c>
      <c r="C871" s="8">
        <v>1</v>
      </c>
      <c r="D871" s="8">
        <v>0</v>
      </c>
      <c r="E871" s="8">
        <v>2</v>
      </c>
      <c r="F871" s="8">
        <v>16</v>
      </c>
      <c r="G871" s="8" t="b">
        <v>0</v>
      </c>
      <c r="H871" s="8">
        <v>2</v>
      </c>
      <c r="I871" s="8">
        <v>1</v>
      </c>
      <c r="J871" s="13">
        <v>0.22</v>
      </c>
      <c r="K871" s="8">
        <v>0.18179999999999999</v>
      </c>
      <c r="L871" s="8">
        <v>0.35</v>
      </c>
      <c r="M871" s="8">
        <v>0.52239999999999998</v>
      </c>
      <c r="N871" s="8">
        <v>4</v>
      </c>
      <c r="O871" s="8">
        <v>79</v>
      </c>
      <c r="P871" s="8">
        <v>83</v>
      </c>
      <c r="Q871" s="15" t="str">
        <f t="shared" si="130"/>
        <v>Weekday</v>
      </c>
      <c r="R871" s="15" t="str">
        <f t="shared" si="131"/>
        <v>Afternoon</v>
      </c>
      <c r="S871" s="15" t="str">
        <f t="shared" si="132"/>
        <v>Hot</v>
      </c>
      <c r="T871" s="15" t="str">
        <f t="shared" si="133"/>
        <v>Dry</v>
      </c>
      <c r="U871" s="15" t="str">
        <f t="shared" si="134"/>
        <v>Clear</v>
      </c>
      <c r="V871" s="15" t="str">
        <f t="shared" si="135"/>
        <v>Off Peak</v>
      </c>
      <c r="W871" s="15" t="str">
        <f t="shared" si="136"/>
        <v>Feb</v>
      </c>
      <c r="X871" s="15" t="str">
        <f t="shared" si="137"/>
        <v>2011-Feb</v>
      </c>
      <c r="Y871" s="15" t="str">
        <f t="shared" si="138"/>
        <v>High Demand</v>
      </c>
      <c r="Z871" t="str">
        <f t="shared" si="139"/>
        <v>Tuesday</v>
      </c>
    </row>
    <row r="872" spans="1:26" x14ac:dyDescent="0.35">
      <c r="A872" s="6">
        <v>871</v>
      </c>
      <c r="B872" s="7">
        <v>40582</v>
      </c>
      <c r="C872" s="6">
        <v>1</v>
      </c>
      <c r="D872" s="6">
        <v>0</v>
      </c>
      <c r="E872" s="6">
        <v>2</v>
      </c>
      <c r="F872" s="6">
        <v>17</v>
      </c>
      <c r="G872" s="6" t="b">
        <v>0</v>
      </c>
      <c r="H872" s="6">
        <v>2</v>
      </c>
      <c r="I872" s="6">
        <v>1</v>
      </c>
      <c r="J872" s="12">
        <v>0.22</v>
      </c>
      <c r="K872" s="6">
        <v>0.18179999999999999</v>
      </c>
      <c r="L872" s="6">
        <v>0.32</v>
      </c>
      <c r="M872" s="6">
        <v>0.58209999999999995</v>
      </c>
      <c r="N872" s="6">
        <v>4</v>
      </c>
      <c r="O872" s="6">
        <v>172</v>
      </c>
      <c r="P872" s="6">
        <v>176</v>
      </c>
      <c r="Q872" s="15" t="str">
        <f t="shared" si="130"/>
        <v>Weekday</v>
      </c>
      <c r="R872" s="15" t="str">
        <f t="shared" si="131"/>
        <v>Night</v>
      </c>
      <c r="S872" s="15" t="str">
        <f t="shared" si="132"/>
        <v>Hot</v>
      </c>
      <c r="T872" s="15" t="str">
        <f t="shared" si="133"/>
        <v>Dry</v>
      </c>
      <c r="U872" s="15" t="str">
        <f t="shared" si="134"/>
        <v>Clear</v>
      </c>
      <c r="V872" s="15" t="str">
        <f t="shared" si="135"/>
        <v>PM Peak</v>
      </c>
      <c r="W872" s="15" t="str">
        <f t="shared" si="136"/>
        <v>Feb</v>
      </c>
      <c r="X872" s="15" t="str">
        <f t="shared" si="137"/>
        <v>2011-Feb</v>
      </c>
      <c r="Y872" s="15" t="str">
        <f t="shared" si="138"/>
        <v>High Demand</v>
      </c>
      <c r="Z872" t="str">
        <f t="shared" si="139"/>
        <v>Tuesday</v>
      </c>
    </row>
    <row r="873" spans="1:26" x14ac:dyDescent="0.35">
      <c r="A873" s="8">
        <v>872</v>
      </c>
      <c r="B873" s="9">
        <v>40582</v>
      </c>
      <c r="C873" s="8">
        <v>1</v>
      </c>
      <c r="D873" s="8">
        <v>0</v>
      </c>
      <c r="E873" s="8">
        <v>2</v>
      </c>
      <c r="F873" s="8">
        <v>18</v>
      </c>
      <c r="G873" s="8" t="b">
        <v>0</v>
      </c>
      <c r="H873" s="8">
        <v>2</v>
      </c>
      <c r="I873" s="8">
        <v>1</v>
      </c>
      <c r="J873" s="13">
        <v>0.2</v>
      </c>
      <c r="K873" s="8">
        <v>0.18179999999999999</v>
      </c>
      <c r="L873" s="8">
        <v>0.32</v>
      </c>
      <c r="M873" s="8">
        <v>0.3881</v>
      </c>
      <c r="N873" s="8">
        <v>1</v>
      </c>
      <c r="O873" s="8">
        <v>151</v>
      </c>
      <c r="P873" s="8">
        <v>152</v>
      </c>
      <c r="Q873" s="15" t="str">
        <f t="shared" si="130"/>
        <v>Weekday</v>
      </c>
      <c r="R873" s="15" t="str">
        <f t="shared" si="131"/>
        <v>Night</v>
      </c>
      <c r="S873" s="15" t="str">
        <f t="shared" si="132"/>
        <v>Mild</v>
      </c>
      <c r="T873" s="15" t="str">
        <f t="shared" si="133"/>
        <v>Dry</v>
      </c>
      <c r="U873" s="15" t="str">
        <f t="shared" si="134"/>
        <v>Clear</v>
      </c>
      <c r="V873" s="15" t="str">
        <f t="shared" si="135"/>
        <v>PM Peak</v>
      </c>
      <c r="W873" s="15" t="str">
        <f t="shared" si="136"/>
        <v>Feb</v>
      </c>
      <c r="X873" s="15" t="str">
        <f t="shared" si="137"/>
        <v>2011-Feb</v>
      </c>
      <c r="Y873" s="15" t="str">
        <f t="shared" si="138"/>
        <v>High Demand</v>
      </c>
      <c r="Z873" t="str">
        <f t="shared" si="139"/>
        <v>Tuesday</v>
      </c>
    </row>
    <row r="874" spans="1:26" x14ac:dyDescent="0.35">
      <c r="A874" s="6">
        <v>873</v>
      </c>
      <c r="B874" s="7">
        <v>40582</v>
      </c>
      <c r="C874" s="6">
        <v>1</v>
      </c>
      <c r="D874" s="6">
        <v>0</v>
      </c>
      <c r="E874" s="6">
        <v>2</v>
      </c>
      <c r="F874" s="6">
        <v>19</v>
      </c>
      <c r="G874" s="6" t="b">
        <v>0</v>
      </c>
      <c r="H874" s="6">
        <v>2</v>
      </c>
      <c r="I874" s="6">
        <v>1</v>
      </c>
      <c r="J874" s="12">
        <v>0.16</v>
      </c>
      <c r="K874" s="6">
        <v>0.1212</v>
      </c>
      <c r="L874" s="6">
        <v>0.4</v>
      </c>
      <c r="M874" s="6">
        <v>0.4627</v>
      </c>
      <c r="N874" s="6">
        <v>1</v>
      </c>
      <c r="O874" s="6">
        <v>100</v>
      </c>
      <c r="P874" s="6">
        <v>101</v>
      </c>
      <c r="Q874" s="15" t="str">
        <f t="shared" si="130"/>
        <v>Weekday</v>
      </c>
      <c r="R874" s="15" t="str">
        <f t="shared" si="131"/>
        <v>Night</v>
      </c>
      <c r="S874" s="15" t="str">
        <f t="shared" si="132"/>
        <v>Mild</v>
      </c>
      <c r="T874" s="15" t="str">
        <f t="shared" si="133"/>
        <v>Comfortable</v>
      </c>
      <c r="U874" s="15" t="str">
        <f t="shared" si="134"/>
        <v>Clear</v>
      </c>
      <c r="V874" s="15" t="str">
        <f t="shared" si="135"/>
        <v>PM Peak</v>
      </c>
      <c r="W874" s="15" t="str">
        <f t="shared" si="136"/>
        <v>Feb</v>
      </c>
      <c r="X874" s="15" t="str">
        <f t="shared" si="137"/>
        <v>2011-Feb</v>
      </c>
      <c r="Y874" s="15" t="str">
        <f t="shared" si="138"/>
        <v>High Demand</v>
      </c>
      <c r="Z874" t="str">
        <f t="shared" si="139"/>
        <v>Tuesday</v>
      </c>
    </row>
    <row r="875" spans="1:26" x14ac:dyDescent="0.35">
      <c r="A875" s="8">
        <v>874</v>
      </c>
      <c r="B875" s="9">
        <v>40582</v>
      </c>
      <c r="C875" s="8">
        <v>1</v>
      </c>
      <c r="D875" s="8">
        <v>0</v>
      </c>
      <c r="E875" s="8">
        <v>2</v>
      </c>
      <c r="F875" s="8">
        <v>20</v>
      </c>
      <c r="G875" s="8" t="b">
        <v>0</v>
      </c>
      <c r="H875" s="8">
        <v>2</v>
      </c>
      <c r="I875" s="8">
        <v>1</v>
      </c>
      <c r="J875" s="13">
        <v>0.16</v>
      </c>
      <c r="K875" s="8">
        <v>0.13639999999999999</v>
      </c>
      <c r="L875" s="8">
        <v>0.4</v>
      </c>
      <c r="M875" s="8">
        <v>0.32840000000000003</v>
      </c>
      <c r="N875" s="8">
        <v>3</v>
      </c>
      <c r="O875" s="8">
        <v>53</v>
      </c>
      <c r="P875" s="8">
        <v>56</v>
      </c>
      <c r="Q875" s="15" t="str">
        <f t="shared" si="130"/>
        <v>Weekday</v>
      </c>
      <c r="R875" s="15" t="str">
        <f t="shared" si="131"/>
        <v>Night</v>
      </c>
      <c r="S875" s="15" t="str">
        <f t="shared" si="132"/>
        <v>Mild</v>
      </c>
      <c r="T875" s="15" t="str">
        <f t="shared" si="133"/>
        <v>Comfortable</v>
      </c>
      <c r="U875" s="15" t="str">
        <f t="shared" si="134"/>
        <v>Clear</v>
      </c>
      <c r="V875" s="15" t="str">
        <f t="shared" si="135"/>
        <v>Off Peak</v>
      </c>
      <c r="W875" s="15" t="str">
        <f t="shared" si="136"/>
        <v>Feb</v>
      </c>
      <c r="X875" s="15" t="str">
        <f t="shared" si="137"/>
        <v>2011-Feb</v>
      </c>
      <c r="Y875" s="15" t="str">
        <f t="shared" si="138"/>
        <v>Low Demand</v>
      </c>
      <c r="Z875" t="str">
        <f t="shared" si="139"/>
        <v>Tuesday</v>
      </c>
    </row>
    <row r="876" spans="1:26" x14ac:dyDescent="0.35">
      <c r="A876" s="6">
        <v>875</v>
      </c>
      <c r="B876" s="7">
        <v>40582</v>
      </c>
      <c r="C876" s="6">
        <v>1</v>
      </c>
      <c r="D876" s="6">
        <v>0</v>
      </c>
      <c r="E876" s="6">
        <v>2</v>
      </c>
      <c r="F876" s="6">
        <v>21</v>
      </c>
      <c r="G876" s="6" t="b">
        <v>0</v>
      </c>
      <c r="H876" s="6">
        <v>2</v>
      </c>
      <c r="I876" s="6">
        <v>1</v>
      </c>
      <c r="J876" s="12">
        <v>0.14000000000000001</v>
      </c>
      <c r="K876" s="6">
        <v>0.1061</v>
      </c>
      <c r="L876" s="6">
        <v>0.33</v>
      </c>
      <c r="M876" s="6">
        <v>0.4627</v>
      </c>
      <c r="N876" s="6">
        <v>8</v>
      </c>
      <c r="O876" s="6">
        <v>46</v>
      </c>
      <c r="P876" s="6">
        <v>54</v>
      </c>
      <c r="Q876" s="15" t="str">
        <f t="shared" si="130"/>
        <v>Weekday</v>
      </c>
      <c r="R876" s="15" t="str">
        <f t="shared" si="131"/>
        <v>Night</v>
      </c>
      <c r="S876" s="15" t="str">
        <f t="shared" si="132"/>
        <v>Mild</v>
      </c>
      <c r="T876" s="15" t="str">
        <f t="shared" si="133"/>
        <v>Dry</v>
      </c>
      <c r="U876" s="15" t="str">
        <f t="shared" si="134"/>
        <v>Clear</v>
      </c>
      <c r="V876" s="15" t="str">
        <f t="shared" si="135"/>
        <v>Off Peak</v>
      </c>
      <c r="W876" s="15" t="str">
        <f t="shared" si="136"/>
        <v>Feb</v>
      </c>
      <c r="X876" s="15" t="str">
        <f t="shared" si="137"/>
        <v>2011-Feb</v>
      </c>
      <c r="Y876" s="15" t="str">
        <f t="shared" si="138"/>
        <v>Low Demand</v>
      </c>
      <c r="Z876" t="str">
        <f t="shared" si="139"/>
        <v>Tuesday</v>
      </c>
    </row>
    <row r="877" spans="1:26" x14ac:dyDescent="0.35">
      <c r="A877" s="8">
        <v>876</v>
      </c>
      <c r="B877" s="9">
        <v>40582</v>
      </c>
      <c r="C877" s="8">
        <v>1</v>
      </c>
      <c r="D877" s="8">
        <v>0</v>
      </c>
      <c r="E877" s="8">
        <v>2</v>
      </c>
      <c r="F877" s="8">
        <v>22</v>
      </c>
      <c r="G877" s="8" t="b">
        <v>0</v>
      </c>
      <c r="H877" s="8">
        <v>2</v>
      </c>
      <c r="I877" s="8">
        <v>1</v>
      </c>
      <c r="J877" s="13">
        <v>0.12</v>
      </c>
      <c r="K877" s="8">
        <v>0.1061</v>
      </c>
      <c r="L877" s="8">
        <v>0.33</v>
      </c>
      <c r="M877" s="8">
        <v>0.35820000000000002</v>
      </c>
      <c r="N877" s="8">
        <v>0</v>
      </c>
      <c r="O877" s="8">
        <v>29</v>
      </c>
      <c r="P877" s="8">
        <v>29</v>
      </c>
      <c r="Q877" s="15" t="str">
        <f t="shared" si="130"/>
        <v>Weekday</v>
      </c>
      <c r="R877" s="15" t="str">
        <f t="shared" si="131"/>
        <v>Night</v>
      </c>
      <c r="S877" s="15" t="str">
        <f t="shared" si="132"/>
        <v>Mild</v>
      </c>
      <c r="T877" s="15" t="str">
        <f t="shared" si="133"/>
        <v>Dry</v>
      </c>
      <c r="U877" s="15" t="str">
        <f t="shared" si="134"/>
        <v>Clear</v>
      </c>
      <c r="V877" s="15" t="str">
        <f t="shared" si="135"/>
        <v>Off Peak</v>
      </c>
      <c r="W877" s="15" t="str">
        <f t="shared" si="136"/>
        <v>Feb</v>
      </c>
      <c r="X877" s="15" t="str">
        <f t="shared" si="137"/>
        <v>2011-Feb</v>
      </c>
      <c r="Y877" s="15" t="str">
        <f t="shared" si="138"/>
        <v>Low Demand</v>
      </c>
      <c r="Z877" t="str">
        <f t="shared" si="139"/>
        <v>Tuesday</v>
      </c>
    </row>
    <row r="878" spans="1:26" x14ac:dyDescent="0.35">
      <c r="A878" s="6">
        <v>877</v>
      </c>
      <c r="B878" s="7">
        <v>40582</v>
      </c>
      <c r="C878" s="6">
        <v>1</v>
      </c>
      <c r="D878" s="6">
        <v>0</v>
      </c>
      <c r="E878" s="6">
        <v>2</v>
      </c>
      <c r="F878" s="6">
        <v>23</v>
      </c>
      <c r="G878" s="6" t="b">
        <v>0</v>
      </c>
      <c r="H878" s="6">
        <v>2</v>
      </c>
      <c r="I878" s="6">
        <v>1</v>
      </c>
      <c r="J878" s="12">
        <v>0.12</v>
      </c>
      <c r="K878" s="6">
        <v>0.1061</v>
      </c>
      <c r="L878" s="6">
        <v>0.33</v>
      </c>
      <c r="M878" s="6">
        <v>0.32840000000000003</v>
      </c>
      <c r="N878" s="6">
        <v>3</v>
      </c>
      <c r="O878" s="6">
        <v>9</v>
      </c>
      <c r="P878" s="6">
        <v>12</v>
      </c>
      <c r="Q878" s="15" t="str">
        <f t="shared" si="130"/>
        <v>Weekday</v>
      </c>
      <c r="R878" s="15" t="str">
        <f t="shared" si="131"/>
        <v>Night</v>
      </c>
      <c r="S878" s="15" t="str">
        <f t="shared" si="132"/>
        <v>Mild</v>
      </c>
      <c r="T878" s="15" t="str">
        <f t="shared" si="133"/>
        <v>Dry</v>
      </c>
      <c r="U878" s="15" t="str">
        <f t="shared" si="134"/>
        <v>Clear</v>
      </c>
      <c r="V878" s="15" t="str">
        <f t="shared" si="135"/>
        <v>Off Peak</v>
      </c>
      <c r="W878" s="15" t="str">
        <f t="shared" si="136"/>
        <v>Feb</v>
      </c>
      <c r="X878" s="15" t="str">
        <f t="shared" si="137"/>
        <v>2011-Feb</v>
      </c>
      <c r="Y878" s="15" t="str">
        <f t="shared" si="138"/>
        <v>Low Demand</v>
      </c>
      <c r="Z878" t="str">
        <f t="shared" si="139"/>
        <v>Tuesday</v>
      </c>
    </row>
    <row r="879" spans="1:26" x14ac:dyDescent="0.35">
      <c r="A879" s="8">
        <v>878</v>
      </c>
      <c r="B879" s="9">
        <v>40583</v>
      </c>
      <c r="C879" s="8">
        <v>1</v>
      </c>
      <c r="D879" s="8">
        <v>0</v>
      </c>
      <c r="E879" s="8">
        <v>2</v>
      </c>
      <c r="F879" s="8">
        <v>0</v>
      </c>
      <c r="G879" s="8" t="b">
        <v>0</v>
      </c>
      <c r="H879" s="8">
        <v>3</v>
      </c>
      <c r="I879" s="8">
        <v>1</v>
      </c>
      <c r="J879" s="13">
        <v>0.1</v>
      </c>
      <c r="K879" s="8">
        <v>7.5800000000000006E-2</v>
      </c>
      <c r="L879" s="8">
        <v>0.36</v>
      </c>
      <c r="M879" s="8">
        <v>0.35820000000000002</v>
      </c>
      <c r="N879" s="8">
        <v>0</v>
      </c>
      <c r="O879" s="8">
        <v>17</v>
      </c>
      <c r="P879" s="8">
        <v>17</v>
      </c>
      <c r="Q879" s="15" t="str">
        <f t="shared" si="130"/>
        <v>Weekday</v>
      </c>
      <c r="R879" s="15" t="str">
        <f t="shared" si="131"/>
        <v>Late Night</v>
      </c>
      <c r="S879" s="15" t="str">
        <f t="shared" si="132"/>
        <v>Cold</v>
      </c>
      <c r="T879" s="15" t="str">
        <f t="shared" si="133"/>
        <v>Comfortable</v>
      </c>
      <c r="U879" s="15" t="str">
        <f t="shared" si="134"/>
        <v>Clear</v>
      </c>
      <c r="V879" s="15" t="str">
        <f t="shared" si="135"/>
        <v>Off Peak</v>
      </c>
      <c r="W879" s="15" t="str">
        <f t="shared" si="136"/>
        <v>Feb</v>
      </c>
      <c r="X879" s="15" t="str">
        <f t="shared" si="137"/>
        <v>2011-Feb</v>
      </c>
      <c r="Y879" s="15" t="str">
        <f t="shared" si="138"/>
        <v>Low Demand</v>
      </c>
      <c r="Z879" t="str">
        <f t="shared" si="139"/>
        <v>Wednesday</v>
      </c>
    </row>
    <row r="880" spans="1:26" x14ac:dyDescent="0.35">
      <c r="A880" s="6">
        <v>879</v>
      </c>
      <c r="B880" s="7">
        <v>40583</v>
      </c>
      <c r="C880" s="6">
        <v>1</v>
      </c>
      <c r="D880" s="6">
        <v>0</v>
      </c>
      <c r="E880" s="6">
        <v>2</v>
      </c>
      <c r="F880" s="6">
        <v>1</v>
      </c>
      <c r="G880" s="6" t="b">
        <v>0</v>
      </c>
      <c r="H880" s="6">
        <v>3</v>
      </c>
      <c r="I880" s="6">
        <v>1</v>
      </c>
      <c r="J880" s="12">
        <v>0.1</v>
      </c>
      <c r="K880" s="6">
        <v>0.1061</v>
      </c>
      <c r="L880" s="6">
        <v>0.36</v>
      </c>
      <c r="M880" s="6">
        <v>0.22389999999999999</v>
      </c>
      <c r="N880" s="6">
        <v>0</v>
      </c>
      <c r="O880" s="6">
        <v>7</v>
      </c>
      <c r="P880" s="6">
        <v>7</v>
      </c>
      <c r="Q880" s="15" t="str">
        <f t="shared" si="130"/>
        <v>Weekday</v>
      </c>
      <c r="R880" s="15" t="str">
        <f t="shared" si="131"/>
        <v>Late Night</v>
      </c>
      <c r="S880" s="15" t="str">
        <f t="shared" si="132"/>
        <v>Cold</v>
      </c>
      <c r="T880" s="15" t="str">
        <f t="shared" si="133"/>
        <v>Comfortable</v>
      </c>
      <c r="U880" s="15" t="str">
        <f t="shared" si="134"/>
        <v>Clear</v>
      </c>
      <c r="V880" s="15" t="str">
        <f t="shared" si="135"/>
        <v>Off Peak</v>
      </c>
      <c r="W880" s="15" t="str">
        <f t="shared" si="136"/>
        <v>Feb</v>
      </c>
      <c r="X880" s="15" t="str">
        <f t="shared" si="137"/>
        <v>2011-Feb</v>
      </c>
      <c r="Y880" s="15" t="str">
        <f t="shared" si="138"/>
        <v>Low Demand</v>
      </c>
      <c r="Z880" t="str">
        <f t="shared" si="139"/>
        <v>Wednesday</v>
      </c>
    </row>
    <row r="881" spans="1:26" x14ac:dyDescent="0.35">
      <c r="A881" s="8">
        <v>880</v>
      </c>
      <c r="B881" s="9">
        <v>40583</v>
      </c>
      <c r="C881" s="8">
        <v>1</v>
      </c>
      <c r="D881" s="8">
        <v>0</v>
      </c>
      <c r="E881" s="8">
        <v>2</v>
      </c>
      <c r="F881" s="8">
        <v>2</v>
      </c>
      <c r="G881" s="8" t="b">
        <v>0</v>
      </c>
      <c r="H881" s="8">
        <v>3</v>
      </c>
      <c r="I881" s="8">
        <v>1</v>
      </c>
      <c r="J881" s="13">
        <v>0.08</v>
      </c>
      <c r="K881" s="8">
        <v>7.5800000000000006E-2</v>
      </c>
      <c r="L881" s="8">
        <v>0.38</v>
      </c>
      <c r="M881" s="8">
        <v>0.28360000000000002</v>
      </c>
      <c r="N881" s="8">
        <v>1</v>
      </c>
      <c r="O881" s="8">
        <v>2</v>
      </c>
      <c r="P881" s="8">
        <v>3</v>
      </c>
      <c r="Q881" s="15" t="str">
        <f t="shared" si="130"/>
        <v>Weekday</v>
      </c>
      <c r="R881" s="15" t="str">
        <f t="shared" si="131"/>
        <v>Late Night</v>
      </c>
      <c r="S881" s="15" t="str">
        <f t="shared" si="132"/>
        <v>Cold</v>
      </c>
      <c r="T881" s="15" t="str">
        <f t="shared" si="133"/>
        <v>Comfortable</v>
      </c>
      <c r="U881" s="15" t="str">
        <f t="shared" si="134"/>
        <v>Clear</v>
      </c>
      <c r="V881" s="15" t="str">
        <f t="shared" si="135"/>
        <v>Off Peak</v>
      </c>
      <c r="W881" s="15" t="str">
        <f t="shared" si="136"/>
        <v>Feb</v>
      </c>
      <c r="X881" s="15" t="str">
        <f t="shared" si="137"/>
        <v>2011-Feb</v>
      </c>
      <c r="Y881" s="15" t="str">
        <f t="shared" si="138"/>
        <v>Low Demand</v>
      </c>
      <c r="Z881" t="str">
        <f t="shared" si="139"/>
        <v>Wednesday</v>
      </c>
    </row>
    <row r="882" spans="1:26" x14ac:dyDescent="0.35">
      <c r="A882" s="6">
        <v>881</v>
      </c>
      <c r="B882" s="7">
        <v>40583</v>
      </c>
      <c r="C882" s="6">
        <v>1</v>
      </c>
      <c r="D882" s="6">
        <v>0</v>
      </c>
      <c r="E882" s="6">
        <v>2</v>
      </c>
      <c r="F882" s="6">
        <v>3</v>
      </c>
      <c r="G882" s="6" t="b">
        <v>0</v>
      </c>
      <c r="H882" s="6">
        <v>3</v>
      </c>
      <c r="I882" s="6">
        <v>1</v>
      </c>
      <c r="J882" s="12">
        <v>0.06</v>
      </c>
      <c r="K882" s="6">
        <v>7.5800000000000006E-2</v>
      </c>
      <c r="L882" s="6">
        <v>0.45</v>
      </c>
      <c r="M882" s="6">
        <v>0.1343</v>
      </c>
      <c r="N882" s="6">
        <v>0</v>
      </c>
      <c r="O882" s="6">
        <v>2</v>
      </c>
      <c r="P882" s="6">
        <v>2</v>
      </c>
      <c r="Q882" s="15" t="str">
        <f t="shared" si="130"/>
        <v>Weekday</v>
      </c>
      <c r="R882" s="15" t="str">
        <f t="shared" si="131"/>
        <v>Late Night</v>
      </c>
      <c r="S882" s="15" t="str">
        <f t="shared" si="132"/>
        <v>Cold</v>
      </c>
      <c r="T882" s="15" t="str">
        <f t="shared" si="133"/>
        <v>Comfortable</v>
      </c>
      <c r="U882" s="15" t="str">
        <f t="shared" si="134"/>
        <v>Clear</v>
      </c>
      <c r="V882" s="15" t="str">
        <f t="shared" si="135"/>
        <v>Off Peak</v>
      </c>
      <c r="W882" s="15" t="str">
        <f t="shared" si="136"/>
        <v>Feb</v>
      </c>
      <c r="X882" s="15" t="str">
        <f t="shared" si="137"/>
        <v>2011-Feb</v>
      </c>
      <c r="Y882" s="15" t="str">
        <f t="shared" si="138"/>
        <v>Low Demand</v>
      </c>
      <c r="Z882" t="str">
        <f t="shared" si="139"/>
        <v>Wednesday</v>
      </c>
    </row>
    <row r="883" spans="1:26" x14ac:dyDescent="0.35">
      <c r="A883" s="8">
        <v>882</v>
      </c>
      <c r="B883" s="9">
        <v>40583</v>
      </c>
      <c r="C883" s="8">
        <v>1</v>
      </c>
      <c r="D883" s="8">
        <v>0</v>
      </c>
      <c r="E883" s="8">
        <v>2</v>
      </c>
      <c r="F883" s="8">
        <v>5</v>
      </c>
      <c r="G883" s="8" t="b">
        <v>0</v>
      </c>
      <c r="H883" s="8">
        <v>3</v>
      </c>
      <c r="I883" s="8">
        <v>1</v>
      </c>
      <c r="J883" s="13">
        <v>0.06</v>
      </c>
      <c r="K883" s="8">
        <v>0.1061</v>
      </c>
      <c r="L883" s="8">
        <v>0.45</v>
      </c>
      <c r="M883" s="8">
        <v>0.1045</v>
      </c>
      <c r="N883" s="8">
        <v>0</v>
      </c>
      <c r="O883" s="8">
        <v>7</v>
      </c>
      <c r="P883" s="8">
        <v>7</v>
      </c>
      <c r="Q883" s="15" t="str">
        <f t="shared" si="130"/>
        <v>Weekday</v>
      </c>
      <c r="R883" s="15" t="str">
        <f t="shared" si="131"/>
        <v>Late Night</v>
      </c>
      <c r="S883" s="15" t="str">
        <f t="shared" si="132"/>
        <v>Cold</v>
      </c>
      <c r="T883" s="15" t="str">
        <f t="shared" si="133"/>
        <v>Comfortable</v>
      </c>
      <c r="U883" s="15" t="str">
        <f t="shared" si="134"/>
        <v>Clear</v>
      </c>
      <c r="V883" s="15" t="str">
        <f t="shared" si="135"/>
        <v>Off Peak</v>
      </c>
      <c r="W883" s="15" t="str">
        <f t="shared" si="136"/>
        <v>Feb</v>
      </c>
      <c r="X883" s="15" t="str">
        <f t="shared" si="137"/>
        <v>2011-Feb</v>
      </c>
      <c r="Y883" s="15" t="str">
        <f t="shared" si="138"/>
        <v>Low Demand</v>
      </c>
      <c r="Z883" t="str">
        <f t="shared" si="139"/>
        <v>Wednesday</v>
      </c>
    </row>
    <row r="884" spans="1:26" x14ac:dyDescent="0.35">
      <c r="A884" s="6">
        <v>883</v>
      </c>
      <c r="B884" s="7">
        <v>40583</v>
      </c>
      <c r="C884" s="6">
        <v>1</v>
      </c>
      <c r="D884" s="6">
        <v>0</v>
      </c>
      <c r="E884" s="6">
        <v>2</v>
      </c>
      <c r="F884" s="6">
        <v>6</v>
      </c>
      <c r="G884" s="6" t="b">
        <v>0</v>
      </c>
      <c r="H884" s="6">
        <v>3</v>
      </c>
      <c r="I884" s="6">
        <v>1</v>
      </c>
      <c r="J884" s="12">
        <v>0.06</v>
      </c>
      <c r="K884" s="6">
        <v>0.1515</v>
      </c>
      <c r="L884" s="6">
        <v>0.45</v>
      </c>
      <c r="M884" s="6">
        <v>0</v>
      </c>
      <c r="N884" s="6">
        <v>0</v>
      </c>
      <c r="O884" s="6">
        <v>43</v>
      </c>
      <c r="P884" s="6">
        <v>43</v>
      </c>
      <c r="Q884" s="15" t="str">
        <f t="shared" si="130"/>
        <v>Weekday</v>
      </c>
      <c r="R884" s="15" t="str">
        <f t="shared" si="131"/>
        <v>Morning</v>
      </c>
      <c r="S884" s="15" t="str">
        <f t="shared" si="132"/>
        <v>Cold</v>
      </c>
      <c r="T884" s="15" t="str">
        <f t="shared" si="133"/>
        <v>Comfortable</v>
      </c>
      <c r="U884" s="15" t="str">
        <f t="shared" si="134"/>
        <v>Clear</v>
      </c>
      <c r="V884" s="15" t="str">
        <f t="shared" si="135"/>
        <v>Off Peak</v>
      </c>
      <c r="W884" s="15" t="str">
        <f t="shared" si="136"/>
        <v>Feb</v>
      </c>
      <c r="X884" s="15" t="str">
        <f t="shared" si="137"/>
        <v>2011-Feb</v>
      </c>
      <c r="Y884" s="15" t="str">
        <f t="shared" si="138"/>
        <v>Low Demand</v>
      </c>
      <c r="Z884" t="str">
        <f t="shared" si="139"/>
        <v>Wednesday</v>
      </c>
    </row>
    <row r="885" spans="1:26" x14ac:dyDescent="0.35">
      <c r="A885" s="8">
        <v>884</v>
      </c>
      <c r="B885" s="9">
        <v>40583</v>
      </c>
      <c r="C885" s="8">
        <v>1</v>
      </c>
      <c r="D885" s="8">
        <v>0</v>
      </c>
      <c r="E885" s="8">
        <v>2</v>
      </c>
      <c r="F885" s="8">
        <v>7</v>
      </c>
      <c r="G885" s="8" t="b">
        <v>0</v>
      </c>
      <c r="H885" s="8">
        <v>3</v>
      </c>
      <c r="I885" s="8">
        <v>1</v>
      </c>
      <c r="J885" s="13">
        <v>0.06</v>
      </c>
      <c r="K885" s="8">
        <v>0.1061</v>
      </c>
      <c r="L885" s="8">
        <v>0.49</v>
      </c>
      <c r="M885" s="8">
        <v>0.1045</v>
      </c>
      <c r="N885" s="8">
        <v>4</v>
      </c>
      <c r="O885" s="8">
        <v>95</v>
      </c>
      <c r="P885" s="8">
        <v>99</v>
      </c>
      <c r="Q885" s="15" t="str">
        <f t="shared" si="130"/>
        <v>Weekday</v>
      </c>
      <c r="R885" s="15" t="str">
        <f t="shared" si="131"/>
        <v>Morning</v>
      </c>
      <c r="S885" s="15" t="str">
        <f t="shared" si="132"/>
        <v>Cold</v>
      </c>
      <c r="T885" s="15" t="str">
        <f t="shared" si="133"/>
        <v>Comfortable</v>
      </c>
      <c r="U885" s="15" t="str">
        <f t="shared" si="134"/>
        <v>Clear</v>
      </c>
      <c r="V885" s="15" t="str">
        <f t="shared" si="135"/>
        <v>AM Peak</v>
      </c>
      <c r="W885" s="15" t="str">
        <f t="shared" si="136"/>
        <v>Feb</v>
      </c>
      <c r="X885" s="15" t="str">
        <f t="shared" si="137"/>
        <v>2011-Feb</v>
      </c>
      <c r="Y885" s="15" t="str">
        <f t="shared" si="138"/>
        <v>High Demand</v>
      </c>
      <c r="Z885" t="str">
        <f t="shared" si="139"/>
        <v>Wednesday</v>
      </c>
    </row>
    <row r="886" spans="1:26" x14ac:dyDescent="0.35">
      <c r="A886" s="6">
        <v>885</v>
      </c>
      <c r="B886" s="7">
        <v>40583</v>
      </c>
      <c r="C886" s="6">
        <v>1</v>
      </c>
      <c r="D886" s="6">
        <v>0</v>
      </c>
      <c r="E886" s="6">
        <v>2</v>
      </c>
      <c r="F886" s="6">
        <v>8</v>
      </c>
      <c r="G886" s="6" t="b">
        <v>0</v>
      </c>
      <c r="H886" s="6">
        <v>3</v>
      </c>
      <c r="I886" s="6">
        <v>1</v>
      </c>
      <c r="J886" s="12">
        <v>0.1</v>
      </c>
      <c r="K886" s="6">
        <v>0.13639999999999999</v>
      </c>
      <c r="L886" s="6">
        <v>0.42</v>
      </c>
      <c r="M886" s="6">
        <v>0</v>
      </c>
      <c r="N886" s="6">
        <v>1</v>
      </c>
      <c r="O886" s="6">
        <v>198</v>
      </c>
      <c r="P886" s="6">
        <v>199</v>
      </c>
      <c r="Q886" s="15" t="str">
        <f t="shared" si="130"/>
        <v>Weekday</v>
      </c>
      <c r="R886" s="15" t="str">
        <f t="shared" si="131"/>
        <v>Morning</v>
      </c>
      <c r="S886" s="15" t="str">
        <f t="shared" si="132"/>
        <v>Cold</v>
      </c>
      <c r="T886" s="15" t="str">
        <f t="shared" si="133"/>
        <v>Comfortable</v>
      </c>
      <c r="U886" s="15" t="str">
        <f t="shared" si="134"/>
        <v>Clear</v>
      </c>
      <c r="V886" s="15" t="str">
        <f t="shared" si="135"/>
        <v>AM Peak</v>
      </c>
      <c r="W886" s="15" t="str">
        <f t="shared" si="136"/>
        <v>Feb</v>
      </c>
      <c r="X886" s="15" t="str">
        <f t="shared" si="137"/>
        <v>2011-Feb</v>
      </c>
      <c r="Y886" s="15" t="str">
        <f t="shared" si="138"/>
        <v>High Demand</v>
      </c>
      <c r="Z886" t="str">
        <f t="shared" si="139"/>
        <v>Wednesday</v>
      </c>
    </row>
    <row r="887" spans="1:26" x14ac:dyDescent="0.35">
      <c r="A887" s="8">
        <v>886</v>
      </c>
      <c r="B887" s="9">
        <v>40583</v>
      </c>
      <c r="C887" s="8">
        <v>1</v>
      </c>
      <c r="D887" s="8">
        <v>0</v>
      </c>
      <c r="E887" s="8">
        <v>2</v>
      </c>
      <c r="F887" s="8">
        <v>9</v>
      </c>
      <c r="G887" s="8" t="b">
        <v>0</v>
      </c>
      <c r="H887" s="8">
        <v>3</v>
      </c>
      <c r="I887" s="8">
        <v>1</v>
      </c>
      <c r="J887" s="13">
        <v>0.12</v>
      </c>
      <c r="K887" s="8">
        <v>0.13639999999999999</v>
      </c>
      <c r="L887" s="8">
        <v>0.39</v>
      </c>
      <c r="M887" s="8">
        <v>0.16420000000000001</v>
      </c>
      <c r="N887" s="8">
        <v>4</v>
      </c>
      <c r="O887" s="8">
        <v>119</v>
      </c>
      <c r="P887" s="8">
        <v>123</v>
      </c>
      <c r="Q887" s="15" t="str">
        <f t="shared" si="130"/>
        <v>Weekday</v>
      </c>
      <c r="R887" s="15" t="str">
        <f t="shared" si="131"/>
        <v>Morning</v>
      </c>
      <c r="S887" s="15" t="str">
        <f t="shared" si="132"/>
        <v>Mild</v>
      </c>
      <c r="T887" s="15" t="str">
        <f t="shared" si="133"/>
        <v>Comfortable</v>
      </c>
      <c r="U887" s="15" t="str">
        <f t="shared" si="134"/>
        <v>Clear</v>
      </c>
      <c r="V887" s="15" t="str">
        <f t="shared" si="135"/>
        <v>AM Peak</v>
      </c>
      <c r="W887" s="15" t="str">
        <f t="shared" si="136"/>
        <v>Feb</v>
      </c>
      <c r="X887" s="15" t="str">
        <f t="shared" si="137"/>
        <v>2011-Feb</v>
      </c>
      <c r="Y887" s="15" t="str">
        <f t="shared" si="138"/>
        <v>High Demand</v>
      </c>
      <c r="Z887" t="str">
        <f t="shared" si="139"/>
        <v>Wednesday</v>
      </c>
    </row>
    <row r="888" spans="1:26" x14ac:dyDescent="0.35">
      <c r="A888" s="6">
        <v>887</v>
      </c>
      <c r="B888" s="7">
        <v>40583</v>
      </c>
      <c r="C888" s="6">
        <v>1</v>
      </c>
      <c r="D888" s="6">
        <v>0</v>
      </c>
      <c r="E888" s="6">
        <v>2</v>
      </c>
      <c r="F888" s="6">
        <v>10</v>
      </c>
      <c r="G888" s="6" t="b">
        <v>0</v>
      </c>
      <c r="H888" s="6">
        <v>3</v>
      </c>
      <c r="I888" s="6">
        <v>1</v>
      </c>
      <c r="J888" s="12">
        <v>0.14000000000000001</v>
      </c>
      <c r="K888" s="6">
        <v>0.18179999999999999</v>
      </c>
      <c r="L888" s="6">
        <v>0.36</v>
      </c>
      <c r="M888" s="6">
        <v>0</v>
      </c>
      <c r="N888" s="6">
        <v>8</v>
      </c>
      <c r="O888" s="6">
        <v>51</v>
      </c>
      <c r="P888" s="6">
        <v>59</v>
      </c>
      <c r="Q888" s="15" t="str">
        <f t="shared" si="130"/>
        <v>Weekday</v>
      </c>
      <c r="R888" s="15" t="str">
        <f t="shared" si="131"/>
        <v>Morning</v>
      </c>
      <c r="S888" s="15" t="str">
        <f t="shared" si="132"/>
        <v>Mild</v>
      </c>
      <c r="T888" s="15" t="str">
        <f t="shared" si="133"/>
        <v>Comfortable</v>
      </c>
      <c r="U888" s="15" t="str">
        <f t="shared" si="134"/>
        <v>Clear</v>
      </c>
      <c r="V888" s="15" t="str">
        <f t="shared" si="135"/>
        <v>Off Peak</v>
      </c>
      <c r="W888" s="15" t="str">
        <f t="shared" si="136"/>
        <v>Feb</v>
      </c>
      <c r="X888" s="15" t="str">
        <f t="shared" si="137"/>
        <v>2011-Feb</v>
      </c>
      <c r="Y888" s="15" t="str">
        <f t="shared" si="138"/>
        <v>High Demand</v>
      </c>
      <c r="Z888" t="str">
        <f t="shared" si="139"/>
        <v>Wednesday</v>
      </c>
    </row>
    <row r="889" spans="1:26" x14ac:dyDescent="0.35">
      <c r="A889" s="8">
        <v>888</v>
      </c>
      <c r="B889" s="9">
        <v>40583</v>
      </c>
      <c r="C889" s="8">
        <v>1</v>
      </c>
      <c r="D889" s="8">
        <v>0</v>
      </c>
      <c r="E889" s="8">
        <v>2</v>
      </c>
      <c r="F889" s="8">
        <v>11</v>
      </c>
      <c r="G889" s="8" t="b">
        <v>0</v>
      </c>
      <c r="H889" s="8">
        <v>3</v>
      </c>
      <c r="I889" s="8">
        <v>2</v>
      </c>
      <c r="J889" s="13">
        <v>0.14000000000000001</v>
      </c>
      <c r="K889" s="8">
        <v>0.1515</v>
      </c>
      <c r="L889" s="8">
        <v>0.43</v>
      </c>
      <c r="M889" s="8">
        <v>0.16420000000000001</v>
      </c>
      <c r="N889" s="8">
        <v>1</v>
      </c>
      <c r="O889" s="8">
        <v>40</v>
      </c>
      <c r="P889" s="8">
        <v>41</v>
      </c>
      <c r="Q889" s="15" t="str">
        <f t="shared" si="130"/>
        <v>Weekday</v>
      </c>
      <c r="R889" s="15" t="str">
        <f t="shared" si="131"/>
        <v>Morning</v>
      </c>
      <c r="S889" s="15" t="str">
        <f t="shared" si="132"/>
        <v>Mild</v>
      </c>
      <c r="T889" s="15" t="str">
        <f t="shared" si="133"/>
        <v>Comfortable</v>
      </c>
      <c r="U889" s="15" t="str">
        <f t="shared" si="134"/>
        <v>Mist/Cloudy</v>
      </c>
      <c r="V889" s="15" t="str">
        <f t="shared" si="135"/>
        <v>Off Peak</v>
      </c>
      <c r="W889" s="15" t="str">
        <f t="shared" si="136"/>
        <v>Feb</v>
      </c>
      <c r="X889" s="15" t="str">
        <f t="shared" si="137"/>
        <v>2011-Feb</v>
      </c>
      <c r="Y889" s="15" t="str">
        <f t="shared" si="138"/>
        <v>Low Demand</v>
      </c>
      <c r="Z889" t="str">
        <f t="shared" si="139"/>
        <v>Wednesday</v>
      </c>
    </row>
    <row r="890" spans="1:26" x14ac:dyDescent="0.35">
      <c r="A890" s="6">
        <v>889</v>
      </c>
      <c r="B890" s="7">
        <v>40583</v>
      </c>
      <c r="C890" s="6">
        <v>1</v>
      </c>
      <c r="D890" s="6">
        <v>0</v>
      </c>
      <c r="E890" s="6">
        <v>2</v>
      </c>
      <c r="F890" s="6">
        <v>12</v>
      </c>
      <c r="G890" s="6" t="b">
        <v>0</v>
      </c>
      <c r="H890" s="6">
        <v>3</v>
      </c>
      <c r="I890" s="6">
        <v>2</v>
      </c>
      <c r="J890" s="12">
        <v>0.18</v>
      </c>
      <c r="K890" s="6">
        <v>0.18179999999999999</v>
      </c>
      <c r="L890" s="6">
        <v>0.4</v>
      </c>
      <c r="M890" s="6">
        <v>0.22389999999999999</v>
      </c>
      <c r="N890" s="6">
        <v>4</v>
      </c>
      <c r="O890" s="6">
        <v>57</v>
      </c>
      <c r="P890" s="6">
        <v>61</v>
      </c>
      <c r="Q890" s="15" t="str">
        <f t="shared" si="130"/>
        <v>Weekday</v>
      </c>
      <c r="R890" s="15" t="str">
        <f t="shared" si="131"/>
        <v>Afternoon</v>
      </c>
      <c r="S890" s="15" t="str">
        <f t="shared" si="132"/>
        <v>Mild</v>
      </c>
      <c r="T890" s="15" t="str">
        <f t="shared" si="133"/>
        <v>Comfortable</v>
      </c>
      <c r="U890" s="15" t="str">
        <f t="shared" si="134"/>
        <v>Mist/Cloudy</v>
      </c>
      <c r="V890" s="15" t="str">
        <f t="shared" si="135"/>
        <v>Off Peak</v>
      </c>
      <c r="W890" s="15" t="str">
        <f t="shared" si="136"/>
        <v>Feb</v>
      </c>
      <c r="X890" s="15" t="str">
        <f t="shared" si="137"/>
        <v>2011-Feb</v>
      </c>
      <c r="Y890" s="15" t="str">
        <f t="shared" si="138"/>
        <v>High Demand</v>
      </c>
      <c r="Z890" t="str">
        <f t="shared" si="139"/>
        <v>Wednesday</v>
      </c>
    </row>
    <row r="891" spans="1:26" x14ac:dyDescent="0.35">
      <c r="A891" s="8">
        <v>890</v>
      </c>
      <c r="B891" s="9">
        <v>40583</v>
      </c>
      <c r="C891" s="8">
        <v>1</v>
      </c>
      <c r="D891" s="8">
        <v>0</v>
      </c>
      <c r="E891" s="8">
        <v>2</v>
      </c>
      <c r="F891" s="8">
        <v>13</v>
      </c>
      <c r="G891" s="8" t="b">
        <v>0</v>
      </c>
      <c r="H891" s="8">
        <v>3</v>
      </c>
      <c r="I891" s="8">
        <v>1</v>
      </c>
      <c r="J891" s="13">
        <v>0.18</v>
      </c>
      <c r="K891" s="8">
        <v>0.16669999999999999</v>
      </c>
      <c r="L891" s="8">
        <v>0.4</v>
      </c>
      <c r="M891" s="8">
        <v>0.25369999999999998</v>
      </c>
      <c r="N891" s="8">
        <v>2</v>
      </c>
      <c r="O891" s="8">
        <v>67</v>
      </c>
      <c r="P891" s="8">
        <v>69</v>
      </c>
      <c r="Q891" s="15" t="str">
        <f t="shared" si="130"/>
        <v>Weekday</v>
      </c>
      <c r="R891" s="15" t="str">
        <f t="shared" si="131"/>
        <v>Afternoon</v>
      </c>
      <c r="S891" s="15" t="str">
        <f t="shared" si="132"/>
        <v>Mild</v>
      </c>
      <c r="T891" s="15" t="str">
        <f t="shared" si="133"/>
        <v>Comfortable</v>
      </c>
      <c r="U891" s="15" t="str">
        <f t="shared" si="134"/>
        <v>Clear</v>
      </c>
      <c r="V891" s="15" t="str">
        <f t="shared" si="135"/>
        <v>Off Peak</v>
      </c>
      <c r="W891" s="15" t="str">
        <f t="shared" si="136"/>
        <v>Feb</v>
      </c>
      <c r="X891" s="15" t="str">
        <f t="shared" si="137"/>
        <v>2011-Feb</v>
      </c>
      <c r="Y891" s="15" t="str">
        <f t="shared" si="138"/>
        <v>High Demand</v>
      </c>
      <c r="Z891" t="str">
        <f t="shared" si="139"/>
        <v>Wednesday</v>
      </c>
    </row>
    <row r="892" spans="1:26" x14ac:dyDescent="0.35">
      <c r="A892" s="6">
        <v>891</v>
      </c>
      <c r="B892" s="7">
        <v>40583</v>
      </c>
      <c r="C892" s="6">
        <v>1</v>
      </c>
      <c r="D892" s="6">
        <v>0</v>
      </c>
      <c r="E892" s="6">
        <v>2</v>
      </c>
      <c r="F892" s="6">
        <v>14</v>
      </c>
      <c r="G892" s="6" t="b">
        <v>0</v>
      </c>
      <c r="H892" s="6">
        <v>3</v>
      </c>
      <c r="I892" s="6">
        <v>1</v>
      </c>
      <c r="J892" s="12">
        <v>0.2</v>
      </c>
      <c r="K892" s="6">
        <v>0.18179999999999999</v>
      </c>
      <c r="L892" s="6">
        <v>0.34</v>
      </c>
      <c r="M892" s="6">
        <v>0.29849999999999999</v>
      </c>
      <c r="N892" s="6">
        <v>2</v>
      </c>
      <c r="O892" s="6">
        <v>56</v>
      </c>
      <c r="P892" s="6">
        <v>58</v>
      </c>
      <c r="Q892" s="15" t="str">
        <f t="shared" si="130"/>
        <v>Weekday</v>
      </c>
      <c r="R892" s="15" t="str">
        <f t="shared" si="131"/>
        <v>Afternoon</v>
      </c>
      <c r="S892" s="15" t="str">
        <f t="shared" si="132"/>
        <v>Mild</v>
      </c>
      <c r="T892" s="15" t="str">
        <f t="shared" si="133"/>
        <v>Dry</v>
      </c>
      <c r="U892" s="15" t="str">
        <f t="shared" si="134"/>
        <v>Clear</v>
      </c>
      <c r="V892" s="15" t="str">
        <f t="shared" si="135"/>
        <v>Off Peak</v>
      </c>
      <c r="W892" s="15" t="str">
        <f t="shared" si="136"/>
        <v>Feb</v>
      </c>
      <c r="X892" s="15" t="str">
        <f t="shared" si="137"/>
        <v>2011-Feb</v>
      </c>
      <c r="Y892" s="15" t="str">
        <f t="shared" si="138"/>
        <v>Low Demand</v>
      </c>
      <c r="Z892" t="str">
        <f t="shared" si="139"/>
        <v>Wednesday</v>
      </c>
    </row>
    <row r="893" spans="1:26" x14ac:dyDescent="0.35">
      <c r="A893" s="8">
        <v>892</v>
      </c>
      <c r="B893" s="9">
        <v>40583</v>
      </c>
      <c r="C893" s="8">
        <v>1</v>
      </c>
      <c r="D893" s="8">
        <v>0</v>
      </c>
      <c r="E893" s="8">
        <v>2</v>
      </c>
      <c r="F893" s="8">
        <v>15</v>
      </c>
      <c r="G893" s="8" t="b">
        <v>0</v>
      </c>
      <c r="H893" s="8">
        <v>3</v>
      </c>
      <c r="I893" s="8">
        <v>2</v>
      </c>
      <c r="J893" s="13">
        <v>0.2</v>
      </c>
      <c r="K893" s="8">
        <v>0.18179999999999999</v>
      </c>
      <c r="L893" s="8">
        <v>0.34</v>
      </c>
      <c r="M893" s="8">
        <v>0.28360000000000002</v>
      </c>
      <c r="N893" s="8">
        <v>3</v>
      </c>
      <c r="O893" s="8">
        <v>61</v>
      </c>
      <c r="P893" s="8">
        <v>64</v>
      </c>
      <c r="Q893" s="15" t="str">
        <f t="shared" si="130"/>
        <v>Weekday</v>
      </c>
      <c r="R893" s="15" t="str">
        <f t="shared" si="131"/>
        <v>Afternoon</v>
      </c>
      <c r="S893" s="15" t="str">
        <f t="shared" si="132"/>
        <v>Mild</v>
      </c>
      <c r="T893" s="15" t="str">
        <f t="shared" si="133"/>
        <v>Dry</v>
      </c>
      <c r="U893" s="15" t="str">
        <f t="shared" si="134"/>
        <v>Mist/Cloudy</v>
      </c>
      <c r="V893" s="15" t="str">
        <f t="shared" si="135"/>
        <v>Off Peak</v>
      </c>
      <c r="W893" s="15" t="str">
        <f t="shared" si="136"/>
        <v>Feb</v>
      </c>
      <c r="X893" s="15" t="str">
        <f t="shared" si="137"/>
        <v>2011-Feb</v>
      </c>
      <c r="Y893" s="15" t="str">
        <f t="shared" si="138"/>
        <v>High Demand</v>
      </c>
      <c r="Z893" t="str">
        <f t="shared" si="139"/>
        <v>Wednesday</v>
      </c>
    </row>
    <row r="894" spans="1:26" x14ac:dyDescent="0.35">
      <c r="A894" s="6">
        <v>893</v>
      </c>
      <c r="B894" s="7">
        <v>40583</v>
      </c>
      <c r="C894" s="6">
        <v>1</v>
      </c>
      <c r="D894" s="6">
        <v>0</v>
      </c>
      <c r="E894" s="6">
        <v>2</v>
      </c>
      <c r="F894" s="6">
        <v>16</v>
      </c>
      <c r="G894" s="6" t="b">
        <v>0</v>
      </c>
      <c r="H894" s="6">
        <v>3</v>
      </c>
      <c r="I894" s="6">
        <v>2</v>
      </c>
      <c r="J894" s="12">
        <v>0.2</v>
      </c>
      <c r="K894" s="6">
        <v>0.19700000000000001</v>
      </c>
      <c r="L894" s="6">
        <v>0.37</v>
      </c>
      <c r="M894" s="6">
        <v>0.25369999999999998</v>
      </c>
      <c r="N894" s="6">
        <v>7</v>
      </c>
      <c r="O894" s="6">
        <v>72</v>
      </c>
      <c r="P894" s="6">
        <v>79</v>
      </c>
      <c r="Q894" s="15" t="str">
        <f t="shared" si="130"/>
        <v>Weekday</v>
      </c>
      <c r="R894" s="15" t="str">
        <f t="shared" si="131"/>
        <v>Afternoon</v>
      </c>
      <c r="S894" s="15" t="str">
        <f t="shared" si="132"/>
        <v>Mild</v>
      </c>
      <c r="T894" s="15" t="str">
        <f t="shared" si="133"/>
        <v>Comfortable</v>
      </c>
      <c r="U894" s="15" t="str">
        <f t="shared" si="134"/>
        <v>Mist/Cloudy</v>
      </c>
      <c r="V894" s="15" t="str">
        <f t="shared" si="135"/>
        <v>Off Peak</v>
      </c>
      <c r="W894" s="15" t="str">
        <f t="shared" si="136"/>
        <v>Feb</v>
      </c>
      <c r="X894" s="15" t="str">
        <f t="shared" si="137"/>
        <v>2011-Feb</v>
      </c>
      <c r="Y894" s="15" t="str">
        <f t="shared" si="138"/>
        <v>High Demand</v>
      </c>
      <c r="Z894" t="str">
        <f t="shared" si="139"/>
        <v>Wednesday</v>
      </c>
    </row>
    <row r="895" spans="1:26" x14ac:dyDescent="0.35">
      <c r="A895" s="8">
        <v>894</v>
      </c>
      <c r="B895" s="9">
        <v>40583</v>
      </c>
      <c r="C895" s="8">
        <v>1</v>
      </c>
      <c r="D895" s="8">
        <v>0</v>
      </c>
      <c r="E895" s="8">
        <v>2</v>
      </c>
      <c r="F895" s="8">
        <v>17</v>
      </c>
      <c r="G895" s="8" t="b">
        <v>0</v>
      </c>
      <c r="H895" s="8">
        <v>3</v>
      </c>
      <c r="I895" s="8">
        <v>2</v>
      </c>
      <c r="J895" s="13">
        <v>0.2</v>
      </c>
      <c r="K895" s="8">
        <v>0.19700000000000001</v>
      </c>
      <c r="L895" s="8">
        <v>0.34</v>
      </c>
      <c r="M895" s="8">
        <v>0.25369999999999998</v>
      </c>
      <c r="N895" s="8">
        <v>9</v>
      </c>
      <c r="O895" s="8">
        <v>157</v>
      </c>
      <c r="P895" s="8">
        <v>166</v>
      </c>
      <c r="Q895" s="15" t="str">
        <f t="shared" si="130"/>
        <v>Weekday</v>
      </c>
      <c r="R895" s="15" t="str">
        <f t="shared" si="131"/>
        <v>Night</v>
      </c>
      <c r="S895" s="15" t="str">
        <f t="shared" si="132"/>
        <v>Mild</v>
      </c>
      <c r="T895" s="15" t="str">
        <f t="shared" si="133"/>
        <v>Dry</v>
      </c>
      <c r="U895" s="15" t="str">
        <f t="shared" si="134"/>
        <v>Mist/Cloudy</v>
      </c>
      <c r="V895" s="15" t="str">
        <f t="shared" si="135"/>
        <v>PM Peak</v>
      </c>
      <c r="W895" s="15" t="str">
        <f t="shared" si="136"/>
        <v>Feb</v>
      </c>
      <c r="X895" s="15" t="str">
        <f t="shared" si="137"/>
        <v>2011-Feb</v>
      </c>
      <c r="Y895" s="15" t="str">
        <f t="shared" si="138"/>
        <v>High Demand</v>
      </c>
      <c r="Z895" t="str">
        <f t="shared" si="139"/>
        <v>Wednesday</v>
      </c>
    </row>
    <row r="896" spans="1:26" x14ac:dyDescent="0.35">
      <c r="A896" s="6">
        <v>895</v>
      </c>
      <c r="B896" s="7">
        <v>40583</v>
      </c>
      <c r="C896" s="6">
        <v>1</v>
      </c>
      <c r="D896" s="6">
        <v>0</v>
      </c>
      <c r="E896" s="6">
        <v>2</v>
      </c>
      <c r="F896" s="6">
        <v>18</v>
      </c>
      <c r="G896" s="6" t="b">
        <v>0</v>
      </c>
      <c r="H896" s="6">
        <v>3</v>
      </c>
      <c r="I896" s="6">
        <v>2</v>
      </c>
      <c r="J896" s="12">
        <v>0.18</v>
      </c>
      <c r="K896" s="6">
        <v>0.16669999999999999</v>
      </c>
      <c r="L896" s="6">
        <v>0.47</v>
      </c>
      <c r="M896" s="6">
        <v>0.29849999999999999</v>
      </c>
      <c r="N896" s="6">
        <v>2</v>
      </c>
      <c r="O896" s="6">
        <v>168</v>
      </c>
      <c r="P896" s="6">
        <v>170</v>
      </c>
      <c r="Q896" s="15" t="str">
        <f t="shared" si="130"/>
        <v>Weekday</v>
      </c>
      <c r="R896" s="15" t="str">
        <f t="shared" si="131"/>
        <v>Night</v>
      </c>
      <c r="S896" s="15" t="str">
        <f t="shared" si="132"/>
        <v>Mild</v>
      </c>
      <c r="T896" s="15" t="str">
        <f t="shared" si="133"/>
        <v>Comfortable</v>
      </c>
      <c r="U896" s="15" t="str">
        <f t="shared" si="134"/>
        <v>Mist/Cloudy</v>
      </c>
      <c r="V896" s="15" t="str">
        <f t="shared" si="135"/>
        <v>PM Peak</v>
      </c>
      <c r="W896" s="15" t="str">
        <f t="shared" si="136"/>
        <v>Feb</v>
      </c>
      <c r="X896" s="15" t="str">
        <f t="shared" si="137"/>
        <v>2011-Feb</v>
      </c>
      <c r="Y896" s="15" t="str">
        <f t="shared" si="138"/>
        <v>High Demand</v>
      </c>
      <c r="Z896" t="str">
        <f t="shared" si="139"/>
        <v>Wednesday</v>
      </c>
    </row>
    <row r="897" spans="1:26" x14ac:dyDescent="0.35">
      <c r="A897" s="8">
        <v>896</v>
      </c>
      <c r="B897" s="9">
        <v>40583</v>
      </c>
      <c r="C897" s="8">
        <v>1</v>
      </c>
      <c r="D897" s="8">
        <v>0</v>
      </c>
      <c r="E897" s="8">
        <v>2</v>
      </c>
      <c r="F897" s="8">
        <v>19</v>
      </c>
      <c r="G897" s="8" t="b">
        <v>0</v>
      </c>
      <c r="H897" s="8">
        <v>3</v>
      </c>
      <c r="I897" s="8">
        <v>3</v>
      </c>
      <c r="J897" s="13">
        <v>0.14000000000000001</v>
      </c>
      <c r="K897" s="8">
        <v>0.1212</v>
      </c>
      <c r="L897" s="8">
        <v>0.86</v>
      </c>
      <c r="M897" s="8">
        <v>0.25369999999999998</v>
      </c>
      <c r="N897" s="8">
        <v>1</v>
      </c>
      <c r="O897" s="8">
        <v>87</v>
      </c>
      <c r="P897" s="8">
        <v>88</v>
      </c>
      <c r="Q897" s="15" t="str">
        <f t="shared" si="130"/>
        <v>Weekday</v>
      </c>
      <c r="R897" s="15" t="str">
        <f t="shared" si="131"/>
        <v>Night</v>
      </c>
      <c r="S897" s="15" t="str">
        <f t="shared" si="132"/>
        <v>Mild</v>
      </c>
      <c r="T897" s="15" t="str">
        <f t="shared" si="133"/>
        <v>Humid</v>
      </c>
      <c r="U897" s="15" t="str">
        <f t="shared" si="134"/>
        <v>Light Rain</v>
      </c>
      <c r="V897" s="15" t="str">
        <f t="shared" si="135"/>
        <v>PM Peak</v>
      </c>
      <c r="W897" s="15" t="str">
        <f t="shared" si="136"/>
        <v>Feb</v>
      </c>
      <c r="X897" s="15" t="str">
        <f t="shared" si="137"/>
        <v>2011-Feb</v>
      </c>
      <c r="Y897" s="15" t="str">
        <f t="shared" si="138"/>
        <v>High Demand</v>
      </c>
      <c r="Z897" t="str">
        <f t="shared" si="139"/>
        <v>Wednesday</v>
      </c>
    </row>
    <row r="898" spans="1:26" x14ac:dyDescent="0.35">
      <c r="A898" s="6">
        <v>897</v>
      </c>
      <c r="B898" s="7">
        <v>40583</v>
      </c>
      <c r="C898" s="6">
        <v>1</v>
      </c>
      <c r="D898" s="6">
        <v>0</v>
      </c>
      <c r="E898" s="6">
        <v>2</v>
      </c>
      <c r="F898" s="6">
        <v>20</v>
      </c>
      <c r="G898" s="6" t="b">
        <v>0</v>
      </c>
      <c r="H898" s="6">
        <v>3</v>
      </c>
      <c r="I898" s="6">
        <v>3</v>
      </c>
      <c r="J898" s="12">
        <v>0.14000000000000001</v>
      </c>
      <c r="K898" s="6">
        <v>0.1515</v>
      </c>
      <c r="L898" s="6">
        <v>0.86</v>
      </c>
      <c r="M898" s="6">
        <v>0.16420000000000001</v>
      </c>
      <c r="N898" s="6">
        <v>0</v>
      </c>
      <c r="O898" s="6">
        <v>84</v>
      </c>
      <c r="P898" s="6">
        <v>84</v>
      </c>
      <c r="Q898" s="15" t="str">
        <f t="shared" si="130"/>
        <v>Weekday</v>
      </c>
      <c r="R898" s="15" t="str">
        <f t="shared" si="131"/>
        <v>Night</v>
      </c>
      <c r="S898" s="15" t="str">
        <f t="shared" si="132"/>
        <v>Mild</v>
      </c>
      <c r="T898" s="15" t="str">
        <f t="shared" si="133"/>
        <v>Humid</v>
      </c>
      <c r="U898" s="15" t="str">
        <f t="shared" si="134"/>
        <v>Light Rain</v>
      </c>
      <c r="V898" s="15" t="str">
        <f t="shared" si="135"/>
        <v>Off Peak</v>
      </c>
      <c r="W898" s="15" t="str">
        <f t="shared" si="136"/>
        <v>Feb</v>
      </c>
      <c r="X898" s="15" t="str">
        <f t="shared" si="137"/>
        <v>2011-Feb</v>
      </c>
      <c r="Y898" s="15" t="str">
        <f t="shared" si="138"/>
        <v>High Demand</v>
      </c>
      <c r="Z898" t="str">
        <f t="shared" si="139"/>
        <v>Wednesday</v>
      </c>
    </row>
    <row r="899" spans="1:26" x14ac:dyDescent="0.35">
      <c r="A899" s="8">
        <v>898</v>
      </c>
      <c r="B899" s="9">
        <v>40583</v>
      </c>
      <c r="C899" s="8">
        <v>1</v>
      </c>
      <c r="D899" s="8">
        <v>0</v>
      </c>
      <c r="E899" s="8">
        <v>2</v>
      </c>
      <c r="F899" s="8">
        <v>21</v>
      </c>
      <c r="G899" s="8" t="b">
        <v>0</v>
      </c>
      <c r="H899" s="8">
        <v>3</v>
      </c>
      <c r="I899" s="8">
        <v>2</v>
      </c>
      <c r="J899" s="13">
        <v>0.14000000000000001</v>
      </c>
      <c r="K899" s="8">
        <v>0.1515</v>
      </c>
      <c r="L899" s="8">
        <v>0.86</v>
      </c>
      <c r="M899" s="8">
        <v>0.16420000000000001</v>
      </c>
      <c r="N899" s="8">
        <v>0</v>
      </c>
      <c r="O899" s="8">
        <v>83</v>
      </c>
      <c r="P899" s="8">
        <v>83</v>
      </c>
      <c r="Q899" s="15" t="str">
        <f t="shared" ref="Q899:Q962" si="140">IF(H899=6,"Weekend",IF(H899=0,"Weekend","Weekday"))</f>
        <v>Weekday</v>
      </c>
      <c r="R899" s="15" t="str">
        <f t="shared" ref="R899:R962" si="141">IF(F899&lt;6,"Late Night",
   IF(F899&lt;12,"Morning",
   IF(F899&lt;17,"Afternoon",
   IF(B899&lt;21,"Evening","Night"))))</f>
        <v>Night</v>
      </c>
      <c r="S899" s="15" t="str">
        <f t="shared" ref="S899:S962" si="142">IF(J899&lt;=0.1,"Cold",IF(J899&lt;=0.2,"Mild","Hot"))</f>
        <v>Mild</v>
      </c>
      <c r="T899" s="15" t="str">
        <f t="shared" ref="T899:T962" si="143">IF(L899&lt;=0.35,"Dry",IF(L899&lt;=0.85,"Comfortable","Humid"))</f>
        <v>Humid</v>
      </c>
      <c r="U899" s="15" t="str">
        <f t="shared" ref="U899:U962" si="144">IF(I899=1,"Clear",IF(I899=2,"Mist/Cloudy",IF(I899=3,"Light Rain","Heavy Rain/Snow")))</f>
        <v>Mist/Cloudy</v>
      </c>
      <c r="V899" s="15" t="str">
        <f t="shared" ref="V899:V962" si="145">IF(AND(F899&gt;=7,F899&lt;=9),"AM Peak", IF(AND(F899&gt;=17,F899&lt;=19),"PM Peak","Off Peak"))</f>
        <v>Off Peak</v>
      </c>
      <c r="W899" s="15" t="str">
        <f t="shared" ref="W899:W962" si="146">IF(E899=1,"Jan","Feb")</f>
        <v>Feb</v>
      </c>
      <c r="X899" s="15" t="str">
        <f t="shared" ref="X899:X962" si="147">TEXT(B899,"yyyy-mmm")</f>
        <v>2011-Feb</v>
      </c>
      <c r="Y899" s="15" t="str">
        <f t="shared" ref="Y899:Y962" si="148">IF(P899&gt;=58.34,"High Demand","Low Demand")</f>
        <v>High Demand</v>
      </c>
      <c r="Z899" t="str">
        <f t="shared" ref="Z899:Z962" si="149">CHOOSE(H899+1,"Sunday","Monday","Tuesday","Wednesday","Thursday","Friday","Saturday")</f>
        <v>Wednesday</v>
      </c>
    </row>
    <row r="900" spans="1:26" x14ac:dyDescent="0.35">
      <c r="A900" s="6">
        <v>899</v>
      </c>
      <c r="B900" s="7">
        <v>40583</v>
      </c>
      <c r="C900" s="6">
        <v>1</v>
      </c>
      <c r="D900" s="6">
        <v>0</v>
      </c>
      <c r="E900" s="6">
        <v>2</v>
      </c>
      <c r="F900" s="6">
        <v>22</v>
      </c>
      <c r="G900" s="6" t="b">
        <v>0</v>
      </c>
      <c r="H900" s="6">
        <v>3</v>
      </c>
      <c r="I900" s="6">
        <v>3</v>
      </c>
      <c r="J900" s="12">
        <v>0.16</v>
      </c>
      <c r="K900" s="6">
        <v>0.16669999999999999</v>
      </c>
      <c r="L900" s="6">
        <v>0.8</v>
      </c>
      <c r="M900" s="6">
        <v>0.16420000000000001</v>
      </c>
      <c r="N900" s="6">
        <v>4</v>
      </c>
      <c r="O900" s="6">
        <v>42</v>
      </c>
      <c r="P900" s="6">
        <v>46</v>
      </c>
      <c r="Q900" s="15" t="str">
        <f t="shared" si="140"/>
        <v>Weekday</v>
      </c>
      <c r="R900" s="15" t="str">
        <f t="shared" si="141"/>
        <v>Night</v>
      </c>
      <c r="S900" s="15" t="str">
        <f t="shared" si="142"/>
        <v>Mild</v>
      </c>
      <c r="T900" s="15" t="str">
        <f t="shared" si="143"/>
        <v>Comfortable</v>
      </c>
      <c r="U900" s="15" t="str">
        <f t="shared" si="144"/>
        <v>Light Rain</v>
      </c>
      <c r="V900" s="15" t="str">
        <f t="shared" si="145"/>
        <v>Off Peak</v>
      </c>
      <c r="W900" s="15" t="str">
        <f t="shared" si="146"/>
        <v>Feb</v>
      </c>
      <c r="X900" s="15" t="str">
        <f t="shared" si="147"/>
        <v>2011-Feb</v>
      </c>
      <c r="Y900" s="15" t="str">
        <f t="shared" si="148"/>
        <v>Low Demand</v>
      </c>
      <c r="Z900" t="str">
        <f t="shared" si="149"/>
        <v>Wednesday</v>
      </c>
    </row>
    <row r="901" spans="1:26" x14ac:dyDescent="0.35">
      <c r="A901" s="8">
        <v>900</v>
      </c>
      <c r="B901" s="9">
        <v>40583</v>
      </c>
      <c r="C901" s="8">
        <v>1</v>
      </c>
      <c r="D901" s="8">
        <v>0</v>
      </c>
      <c r="E901" s="8">
        <v>2</v>
      </c>
      <c r="F901" s="8">
        <v>23</v>
      </c>
      <c r="G901" s="8" t="b">
        <v>0</v>
      </c>
      <c r="H901" s="8">
        <v>3</v>
      </c>
      <c r="I901" s="8">
        <v>3</v>
      </c>
      <c r="J901" s="13">
        <v>0.16</v>
      </c>
      <c r="K901" s="8">
        <v>0.1515</v>
      </c>
      <c r="L901" s="8">
        <v>0.8</v>
      </c>
      <c r="M901" s="8">
        <v>0.19400000000000001</v>
      </c>
      <c r="N901" s="8">
        <v>0</v>
      </c>
      <c r="O901" s="8">
        <v>37</v>
      </c>
      <c r="P901" s="8">
        <v>37</v>
      </c>
      <c r="Q901" s="15" t="str">
        <f t="shared" si="140"/>
        <v>Weekday</v>
      </c>
      <c r="R901" s="15" t="str">
        <f t="shared" si="141"/>
        <v>Night</v>
      </c>
      <c r="S901" s="15" t="str">
        <f t="shared" si="142"/>
        <v>Mild</v>
      </c>
      <c r="T901" s="15" t="str">
        <f t="shared" si="143"/>
        <v>Comfortable</v>
      </c>
      <c r="U901" s="15" t="str">
        <f t="shared" si="144"/>
        <v>Light Rain</v>
      </c>
      <c r="V901" s="15" t="str">
        <f t="shared" si="145"/>
        <v>Off Peak</v>
      </c>
      <c r="W901" s="15" t="str">
        <f t="shared" si="146"/>
        <v>Feb</v>
      </c>
      <c r="X901" s="15" t="str">
        <f t="shared" si="147"/>
        <v>2011-Feb</v>
      </c>
      <c r="Y901" s="15" t="str">
        <f t="shared" si="148"/>
        <v>Low Demand</v>
      </c>
      <c r="Z901" t="str">
        <f t="shared" si="149"/>
        <v>Wednesday</v>
      </c>
    </row>
    <row r="902" spans="1:26" x14ac:dyDescent="0.35">
      <c r="A902" s="6">
        <v>901</v>
      </c>
      <c r="B902" s="7">
        <v>40584</v>
      </c>
      <c r="C902" s="6">
        <v>1</v>
      </c>
      <c r="D902" s="6">
        <v>0</v>
      </c>
      <c r="E902" s="6">
        <v>2</v>
      </c>
      <c r="F902" s="6">
        <v>0</v>
      </c>
      <c r="G902" s="6" t="b">
        <v>0</v>
      </c>
      <c r="H902" s="6">
        <v>4</v>
      </c>
      <c r="I902" s="6">
        <v>3</v>
      </c>
      <c r="J902" s="12">
        <v>0.14000000000000001</v>
      </c>
      <c r="K902" s="6">
        <v>0.13639999999999999</v>
      </c>
      <c r="L902" s="6">
        <v>0.86</v>
      </c>
      <c r="M902" s="6">
        <v>0.19400000000000001</v>
      </c>
      <c r="N902" s="6">
        <v>0</v>
      </c>
      <c r="O902" s="6">
        <v>16</v>
      </c>
      <c r="P902" s="6">
        <v>16</v>
      </c>
      <c r="Q902" s="15" t="str">
        <f t="shared" si="140"/>
        <v>Weekday</v>
      </c>
      <c r="R902" s="15" t="str">
        <f t="shared" si="141"/>
        <v>Late Night</v>
      </c>
      <c r="S902" s="15" t="str">
        <f t="shared" si="142"/>
        <v>Mild</v>
      </c>
      <c r="T902" s="15" t="str">
        <f t="shared" si="143"/>
        <v>Humid</v>
      </c>
      <c r="U902" s="15" t="str">
        <f t="shared" si="144"/>
        <v>Light Rain</v>
      </c>
      <c r="V902" s="15" t="str">
        <f t="shared" si="145"/>
        <v>Off Peak</v>
      </c>
      <c r="W902" s="15" t="str">
        <f t="shared" si="146"/>
        <v>Feb</v>
      </c>
      <c r="X902" s="15" t="str">
        <f t="shared" si="147"/>
        <v>2011-Feb</v>
      </c>
      <c r="Y902" s="15" t="str">
        <f t="shared" si="148"/>
        <v>Low Demand</v>
      </c>
      <c r="Z902" t="str">
        <f t="shared" si="149"/>
        <v>Thursday</v>
      </c>
    </row>
    <row r="903" spans="1:26" x14ac:dyDescent="0.35">
      <c r="A903" s="8">
        <v>902</v>
      </c>
      <c r="B903" s="9">
        <v>40584</v>
      </c>
      <c r="C903" s="8">
        <v>1</v>
      </c>
      <c r="D903" s="8">
        <v>0</v>
      </c>
      <c r="E903" s="8">
        <v>2</v>
      </c>
      <c r="F903" s="8">
        <v>1</v>
      </c>
      <c r="G903" s="8" t="b">
        <v>0</v>
      </c>
      <c r="H903" s="8">
        <v>4</v>
      </c>
      <c r="I903" s="8">
        <v>3</v>
      </c>
      <c r="J903" s="13">
        <v>0.14000000000000001</v>
      </c>
      <c r="K903" s="8">
        <v>0.1515</v>
      </c>
      <c r="L903" s="8">
        <v>0.8</v>
      </c>
      <c r="M903" s="8">
        <v>0.1343</v>
      </c>
      <c r="N903" s="8">
        <v>0</v>
      </c>
      <c r="O903" s="8">
        <v>7</v>
      </c>
      <c r="P903" s="8">
        <v>7</v>
      </c>
      <c r="Q903" s="15" t="str">
        <f t="shared" si="140"/>
        <v>Weekday</v>
      </c>
      <c r="R903" s="15" t="str">
        <f t="shared" si="141"/>
        <v>Late Night</v>
      </c>
      <c r="S903" s="15" t="str">
        <f t="shared" si="142"/>
        <v>Mild</v>
      </c>
      <c r="T903" s="15" t="str">
        <f t="shared" si="143"/>
        <v>Comfortable</v>
      </c>
      <c r="U903" s="15" t="str">
        <f t="shared" si="144"/>
        <v>Light Rain</v>
      </c>
      <c r="V903" s="15" t="str">
        <f t="shared" si="145"/>
        <v>Off Peak</v>
      </c>
      <c r="W903" s="15" t="str">
        <f t="shared" si="146"/>
        <v>Feb</v>
      </c>
      <c r="X903" s="15" t="str">
        <f t="shared" si="147"/>
        <v>2011-Feb</v>
      </c>
      <c r="Y903" s="15" t="str">
        <f t="shared" si="148"/>
        <v>Low Demand</v>
      </c>
      <c r="Z903" t="str">
        <f t="shared" si="149"/>
        <v>Thursday</v>
      </c>
    </row>
    <row r="904" spans="1:26" x14ac:dyDescent="0.35">
      <c r="A904" s="6">
        <v>903</v>
      </c>
      <c r="B904" s="7">
        <v>40584</v>
      </c>
      <c r="C904" s="6">
        <v>1</v>
      </c>
      <c r="D904" s="6">
        <v>0</v>
      </c>
      <c r="E904" s="6">
        <v>2</v>
      </c>
      <c r="F904" s="6">
        <v>2</v>
      </c>
      <c r="G904" s="6" t="b">
        <v>0</v>
      </c>
      <c r="H904" s="6">
        <v>4</v>
      </c>
      <c r="I904" s="6">
        <v>3</v>
      </c>
      <c r="J904" s="12">
        <v>0.14000000000000001</v>
      </c>
      <c r="K904" s="6">
        <v>0.1515</v>
      </c>
      <c r="L904" s="6">
        <v>0.8</v>
      </c>
      <c r="M904" s="6">
        <v>0.1343</v>
      </c>
      <c r="N904" s="6">
        <v>0</v>
      </c>
      <c r="O904" s="6">
        <v>3</v>
      </c>
      <c r="P904" s="6">
        <v>3</v>
      </c>
      <c r="Q904" s="15" t="str">
        <f t="shared" si="140"/>
        <v>Weekday</v>
      </c>
      <c r="R904" s="15" t="str">
        <f t="shared" si="141"/>
        <v>Late Night</v>
      </c>
      <c r="S904" s="15" t="str">
        <f t="shared" si="142"/>
        <v>Mild</v>
      </c>
      <c r="T904" s="15" t="str">
        <f t="shared" si="143"/>
        <v>Comfortable</v>
      </c>
      <c r="U904" s="15" t="str">
        <f t="shared" si="144"/>
        <v>Light Rain</v>
      </c>
      <c r="V904" s="15" t="str">
        <f t="shared" si="145"/>
        <v>Off Peak</v>
      </c>
      <c r="W904" s="15" t="str">
        <f t="shared" si="146"/>
        <v>Feb</v>
      </c>
      <c r="X904" s="15" t="str">
        <f t="shared" si="147"/>
        <v>2011-Feb</v>
      </c>
      <c r="Y904" s="15" t="str">
        <f t="shared" si="148"/>
        <v>Low Demand</v>
      </c>
      <c r="Z904" t="str">
        <f t="shared" si="149"/>
        <v>Thursday</v>
      </c>
    </row>
    <row r="905" spans="1:26" x14ac:dyDescent="0.35">
      <c r="A905" s="8">
        <v>904</v>
      </c>
      <c r="B905" s="9">
        <v>40584</v>
      </c>
      <c r="C905" s="8">
        <v>1</v>
      </c>
      <c r="D905" s="8">
        <v>0</v>
      </c>
      <c r="E905" s="8">
        <v>2</v>
      </c>
      <c r="F905" s="8">
        <v>4</v>
      </c>
      <c r="G905" s="8" t="b">
        <v>0</v>
      </c>
      <c r="H905" s="8">
        <v>4</v>
      </c>
      <c r="I905" s="8">
        <v>2</v>
      </c>
      <c r="J905" s="13">
        <v>0.14000000000000001</v>
      </c>
      <c r="K905" s="8">
        <v>0.13639999999999999</v>
      </c>
      <c r="L905" s="8">
        <v>0.59</v>
      </c>
      <c r="M905" s="8">
        <v>0.22389999999999999</v>
      </c>
      <c r="N905" s="8">
        <v>0</v>
      </c>
      <c r="O905" s="8">
        <v>1</v>
      </c>
      <c r="P905" s="8">
        <v>1</v>
      </c>
      <c r="Q905" s="15" t="str">
        <f t="shared" si="140"/>
        <v>Weekday</v>
      </c>
      <c r="R905" s="15" t="str">
        <f t="shared" si="141"/>
        <v>Late Night</v>
      </c>
      <c r="S905" s="15" t="str">
        <f t="shared" si="142"/>
        <v>Mild</v>
      </c>
      <c r="T905" s="15" t="str">
        <f t="shared" si="143"/>
        <v>Comfortable</v>
      </c>
      <c r="U905" s="15" t="str">
        <f t="shared" si="144"/>
        <v>Mist/Cloudy</v>
      </c>
      <c r="V905" s="15" t="str">
        <f t="shared" si="145"/>
        <v>Off Peak</v>
      </c>
      <c r="W905" s="15" t="str">
        <f t="shared" si="146"/>
        <v>Feb</v>
      </c>
      <c r="X905" s="15" t="str">
        <f t="shared" si="147"/>
        <v>2011-Feb</v>
      </c>
      <c r="Y905" s="15" t="str">
        <f t="shared" si="148"/>
        <v>Low Demand</v>
      </c>
      <c r="Z905" t="str">
        <f t="shared" si="149"/>
        <v>Thursday</v>
      </c>
    </row>
    <row r="906" spans="1:26" x14ac:dyDescent="0.35">
      <c r="A906" s="6">
        <v>905</v>
      </c>
      <c r="B906" s="7">
        <v>40584</v>
      </c>
      <c r="C906" s="6">
        <v>1</v>
      </c>
      <c r="D906" s="6">
        <v>0</v>
      </c>
      <c r="E906" s="6">
        <v>2</v>
      </c>
      <c r="F906" s="6">
        <v>5</v>
      </c>
      <c r="G906" s="6" t="b">
        <v>0</v>
      </c>
      <c r="H906" s="6">
        <v>4</v>
      </c>
      <c r="I906" s="6">
        <v>2</v>
      </c>
      <c r="J906" s="12">
        <v>0.12</v>
      </c>
      <c r="K906" s="6">
        <v>0.1212</v>
      </c>
      <c r="L906" s="6">
        <v>0.5</v>
      </c>
      <c r="M906" s="6">
        <v>0.22389999999999999</v>
      </c>
      <c r="N906" s="6">
        <v>0</v>
      </c>
      <c r="O906" s="6">
        <v>6</v>
      </c>
      <c r="P906" s="6">
        <v>6</v>
      </c>
      <c r="Q906" s="15" t="str">
        <f t="shared" si="140"/>
        <v>Weekday</v>
      </c>
      <c r="R906" s="15" t="str">
        <f t="shared" si="141"/>
        <v>Late Night</v>
      </c>
      <c r="S906" s="15" t="str">
        <f t="shared" si="142"/>
        <v>Mild</v>
      </c>
      <c r="T906" s="15" t="str">
        <f t="shared" si="143"/>
        <v>Comfortable</v>
      </c>
      <c r="U906" s="15" t="str">
        <f t="shared" si="144"/>
        <v>Mist/Cloudy</v>
      </c>
      <c r="V906" s="15" t="str">
        <f t="shared" si="145"/>
        <v>Off Peak</v>
      </c>
      <c r="W906" s="15" t="str">
        <f t="shared" si="146"/>
        <v>Feb</v>
      </c>
      <c r="X906" s="15" t="str">
        <f t="shared" si="147"/>
        <v>2011-Feb</v>
      </c>
      <c r="Y906" s="15" t="str">
        <f t="shared" si="148"/>
        <v>Low Demand</v>
      </c>
      <c r="Z906" t="str">
        <f t="shared" si="149"/>
        <v>Thursday</v>
      </c>
    </row>
    <row r="907" spans="1:26" x14ac:dyDescent="0.35">
      <c r="A907" s="8">
        <v>906</v>
      </c>
      <c r="B907" s="9">
        <v>40584</v>
      </c>
      <c r="C907" s="8">
        <v>1</v>
      </c>
      <c r="D907" s="8">
        <v>0</v>
      </c>
      <c r="E907" s="8">
        <v>2</v>
      </c>
      <c r="F907" s="8">
        <v>6</v>
      </c>
      <c r="G907" s="8" t="b">
        <v>0</v>
      </c>
      <c r="H907" s="8">
        <v>4</v>
      </c>
      <c r="I907" s="8">
        <v>2</v>
      </c>
      <c r="J907" s="13">
        <v>0.12</v>
      </c>
      <c r="K907" s="8">
        <v>0.1212</v>
      </c>
      <c r="L907" s="8">
        <v>0.54</v>
      </c>
      <c r="M907" s="8">
        <v>0.28360000000000002</v>
      </c>
      <c r="N907" s="8">
        <v>0</v>
      </c>
      <c r="O907" s="8">
        <v>26</v>
      </c>
      <c r="P907" s="8">
        <v>26</v>
      </c>
      <c r="Q907" s="15" t="str">
        <f t="shared" si="140"/>
        <v>Weekday</v>
      </c>
      <c r="R907" s="15" t="str">
        <f t="shared" si="141"/>
        <v>Morning</v>
      </c>
      <c r="S907" s="15" t="str">
        <f t="shared" si="142"/>
        <v>Mild</v>
      </c>
      <c r="T907" s="15" t="str">
        <f t="shared" si="143"/>
        <v>Comfortable</v>
      </c>
      <c r="U907" s="15" t="str">
        <f t="shared" si="144"/>
        <v>Mist/Cloudy</v>
      </c>
      <c r="V907" s="15" t="str">
        <f t="shared" si="145"/>
        <v>Off Peak</v>
      </c>
      <c r="W907" s="15" t="str">
        <f t="shared" si="146"/>
        <v>Feb</v>
      </c>
      <c r="X907" s="15" t="str">
        <f t="shared" si="147"/>
        <v>2011-Feb</v>
      </c>
      <c r="Y907" s="15" t="str">
        <f t="shared" si="148"/>
        <v>Low Demand</v>
      </c>
      <c r="Z907" t="str">
        <f t="shared" si="149"/>
        <v>Thursday</v>
      </c>
    </row>
    <row r="908" spans="1:26" x14ac:dyDescent="0.35">
      <c r="A908" s="6">
        <v>907</v>
      </c>
      <c r="B908" s="7">
        <v>40584</v>
      </c>
      <c r="C908" s="6">
        <v>1</v>
      </c>
      <c r="D908" s="6">
        <v>0</v>
      </c>
      <c r="E908" s="6">
        <v>2</v>
      </c>
      <c r="F908" s="6">
        <v>7</v>
      </c>
      <c r="G908" s="6" t="b">
        <v>0</v>
      </c>
      <c r="H908" s="6">
        <v>4</v>
      </c>
      <c r="I908" s="6">
        <v>1</v>
      </c>
      <c r="J908" s="12">
        <v>0.1</v>
      </c>
      <c r="K908" s="6">
        <v>7.5800000000000006E-2</v>
      </c>
      <c r="L908" s="6">
        <v>0.5</v>
      </c>
      <c r="M908" s="6">
        <v>0.41789999999999999</v>
      </c>
      <c r="N908" s="6">
        <v>0</v>
      </c>
      <c r="O908" s="6">
        <v>99</v>
      </c>
      <c r="P908" s="6">
        <v>99</v>
      </c>
      <c r="Q908" s="15" t="str">
        <f t="shared" si="140"/>
        <v>Weekday</v>
      </c>
      <c r="R908" s="15" t="str">
        <f t="shared" si="141"/>
        <v>Morning</v>
      </c>
      <c r="S908" s="15" t="str">
        <f t="shared" si="142"/>
        <v>Cold</v>
      </c>
      <c r="T908" s="15" t="str">
        <f t="shared" si="143"/>
        <v>Comfortable</v>
      </c>
      <c r="U908" s="15" t="str">
        <f t="shared" si="144"/>
        <v>Clear</v>
      </c>
      <c r="V908" s="15" t="str">
        <f t="shared" si="145"/>
        <v>AM Peak</v>
      </c>
      <c r="W908" s="15" t="str">
        <f t="shared" si="146"/>
        <v>Feb</v>
      </c>
      <c r="X908" s="15" t="str">
        <f t="shared" si="147"/>
        <v>2011-Feb</v>
      </c>
      <c r="Y908" s="15" t="str">
        <f t="shared" si="148"/>
        <v>High Demand</v>
      </c>
      <c r="Z908" t="str">
        <f t="shared" si="149"/>
        <v>Thursday</v>
      </c>
    </row>
    <row r="909" spans="1:26" x14ac:dyDescent="0.35">
      <c r="A909" s="8">
        <v>908</v>
      </c>
      <c r="B909" s="9">
        <v>40584</v>
      </c>
      <c r="C909" s="8">
        <v>1</v>
      </c>
      <c r="D909" s="8">
        <v>0</v>
      </c>
      <c r="E909" s="8">
        <v>2</v>
      </c>
      <c r="F909" s="8">
        <v>8</v>
      </c>
      <c r="G909" s="8" t="b">
        <v>0</v>
      </c>
      <c r="H909" s="8">
        <v>4</v>
      </c>
      <c r="I909" s="8">
        <v>1</v>
      </c>
      <c r="J909" s="13">
        <v>0.1</v>
      </c>
      <c r="K909" s="8">
        <v>7.5800000000000006E-2</v>
      </c>
      <c r="L909" s="8">
        <v>0.49</v>
      </c>
      <c r="M909" s="8">
        <v>0.32840000000000003</v>
      </c>
      <c r="N909" s="8">
        <v>5</v>
      </c>
      <c r="O909" s="8">
        <v>173</v>
      </c>
      <c r="P909" s="8">
        <v>178</v>
      </c>
      <c r="Q909" s="15" t="str">
        <f t="shared" si="140"/>
        <v>Weekday</v>
      </c>
      <c r="R909" s="15" t="str">
        <f t="shared" si="141"/>
        <v>Morning</v>
      </c>
      <c r="S909" s="15" t="str">
        <f t="shared" si="142"/>
        <v>Cold</v>
      </c>
      <c r="T909" s="15" t="str">
        <f t="shared" si="143"/>
        <v>Comfortable</v>
      </c>
      <c r="U909" s="15" t="str">
        <f t="shared" si="144"/>
        <v>Clear</v>
      </c>
      <c r="V909" s="15" t="str">
        <f t="shared" si="145"/>
        <v>AM Peak</v>
      </c>
      <c r="W909" s="15" t="str">
        <f t="shared" si="146"/>
        <v>Feb</v>
      </c>
      <c r="X909" s="15" t="str">
        <f t="shared" si="147"/>
        <v>2011-Feb</v>
      </c>
      <c r="Y909" s="15" t="str">
        <f t="shared" si="148"/>
        <v>High Demand</v>
      </c>
      <c r="Z909" t="str">
        <f t="shared" si="149"/>
        <v>Thursday</v>
      </c>
    </row>
    <row r="910" spans="1:26" x14ac:dyDescent="0.35">
      <c r="A910" s="6">
        <v>909</v>
      </c>
      <c r="B910" s="7">
        <v>40584</v>
      </c>
      <c r="C910" s="6">
        <v>1</v>
      </c>
      <c r="D910" s="6">
        <v>0</v>
      </c>
      <c r="E910" s="6">
        <v>2</v>
      </c>
      <c r="F910" s="6">
        <v>9</v>
      </c>
      <c r="G910" s="6" t="b">
        <v>0</v>
      </c>
      <c r="H910" s="6">
        <v>4</v>
      </c>
      <c r="I910" s="6">
        <v>1</v>
      </c>
      <c r="J910" s="12">
        <v>0.12</v>
      </c>
      <c r="K910" s="6">
        <v>0.1061</v>
      </c>
      <c r="L910" s="6">
        <v>0.42</v>
      </c>
      <c r="M910" s="6">
        <v>0.35820000000000002</v>
      </c>
      <c r="N910" s="6">
        <v>1</v>
      </c>
      <c r="O910" s="6">
        <v>121</v>
      </c>
      <c r="P910" s="6">
        <v>122</v>
      </c>
      <c r="Q910" s="15" t="str">
        <f t="shared" si="140"/>
        <v>Weekday</v>
      </c>
      <c r="R910" s="15" t="str">
        <f t="shared" si="141"/>
        <v>Morning</v>
      </c>
      <c r="S910" s="15" t="str">
        <f t="shared" si="142"/>
        <v>Mild</v>
      </c>
      <c r="T910" s="15" t="str">
        <f t="shared" si="143"/>
        <v>Comfortable</v>
      </c>
      <c r="U910" s="15" t="str">
        <f t="shared" si="144"/>
        <v>Clear</v>
      </c>
      <c r="V910" s="15" t="str">
        <f t="shared" si="145"/>
        <v>AM Peak</v>
      </c>
      <c r="W910" s="15" t="str">
        <f t="shared" si="146"/>
        <v>Feb</v>
      </c>
      <c r="X910" s="15" t="str">
        <f t="shared" si="147"/>
        <v>2011-Feb</v>
      </c>
      <c r="Y910" s="15" t="str">
        <f t="shared" si="148"/>
        <v>High Demand</v>
      </c>
      <c r="Z910" t="str">
        <f t="shared" si="149"/>
        <v>Thursday</v>
      </c>
    </row>
    <row r="911" spans="1:26" x14ac:dyDescent="0.35">
      <c r="A911" s="8">
        <v>910</v>
      </c>
      <c r="B911" s="9">
        <v>40584</v>
      </c>
      <c r="C911" s="8">
        <v>1</v>
      </c>
      <c r="D911" s="8">
        <v>0</v>
      </c>
      <c r="E911" s="8">
        <v>2</v>
      </c>
      <c r="F911" s="8">
        <v>10</v>
      </c>
      <c r="G911" s="8" t="b">
        <v>0</v>
      </c>
      <c r="H911" s="8">
        <v>4</v>
      </c>
      <c r="I911" s="8">
        <v>1</v>
      </c>
      <c r="J911" s="13">
        <v>0.12</v>
      </c>
      <c r="K911" s="8">
        <v>0.1061</v>
      </c>
      <c r="L911" s="8">
        <v>0.42</v>
      </c>
      <c r="M911" s="8">
        <v>0.29849999999999999</v>
      </c>
      <c r="N911" s="8">
        <v>1</v>
      </c>
      <c r="O911" s="8">
        <v>34</v>
      </c>
      <c r="P911" s="8">
        <v>35</v>
      </c>
      <c r="Q911" s="15" t="str">
        <f t="shared" si="140"/>
        <v>Weekday</v>
      </c>
      <c r="R911" s="15" t="str">
        <f t="shared" si="141"/>
        <v>Morning</v>
      </c>
      <c r="S911" s="15" t="str">
        <f t="shared" si="142"/>
        <v>Mild</v>
      </c>
      <c r="T911" s="15" t="str">
        <f t="shared" si="143"/>
        <v>Comfortable</v>
      </c>
      <c r="U911" s="15" t="str">
        <f t="shared" si="144"/>
        <v>Clear</v>
      </c>
      <c r="V911" s="15" t="str">
        <f t="shared" si="145"/>
        <v>Off Peak</v>
      </c>
      <c r="W911" s="15" t="str">
        <f t="shared" si="146"/>
        <v>Feb</v>
      </c>
      <c r="X911" s="15" t="str">
        <f t="shared" si="147"/>
        <v>2011-Feb</v>
      </c>
      <c r="Y911" s="15" t="str">
        <f t="shared" si="148"/>
        <v>Low Demand</v>
      </c>
      <c r="Z911" t="str">
        <f t="shared" si="149"/>
        <v>Thursday</v>
      </c>
    </row>
    <row r="912" spans="1:26" x14ac:dyDescent="0.35">
      <c r="A912" s="6">
        <v>911</v>
      </c>
      <c r="B912" s="7">
        <v>40584</v>
      </c>
      <c r="C912" s="6">
        <v>1</v>
      </c>
      <c r="D912" s="6">
        <v>0</v>
      </c>
      <c r="E912" s="6">
        <v>2</v>
      </c>
      <c r="F912" s="6">
        <v>11</v>
      </c>
      <c r="G912" s="6" t="b">
        <v>0</v>
      </c>
      <c r="H912" s="6">
        <v>4</v>
      </c>
      <c r="I912" s="6">
        <v>1</v>
      </c>
      <c r="J912" s="12">
        <v>0.14000000000000001</v>
      </c>
      <c r="K912" s="6">
        <v>0.1212</v>
      </c>
      <c r="L912" s="6">
        <v>0.39</v>
      </c>
      <c r="M912" s="6">
        <v>0.35820000000000002</v>
      </c>
      <c r="N912" s="6">
        <v>1</v>
      </c>
      <c r="O912" s="6">
        <v>44</v>
      </c>
      <c r="P912" s="6">
        <v>45</v>
      </c>
      <c r="Q912" s="15" t="str">
        <f t="shared" si="140"/>
        <v>Weekday</v>
      </c>
      <c r="R912" s="15" t="str">
        <f t="shared" si="141"/>
        <v>Morning</v>
      </c>
      <c r="S912" s="15" t="str">
        <f t="shared" si="142"/>
        <v>Mild</v>
      </c>
      <c r="T912" s="15" t="str">
        <f t="shared" si="143"/>
        <v>Comfortable</v>
      </c>
      <c r="U912" s="15" t="str">
        <f t="shared" si="144"/>
        <v>Clear</v>
      </c>
      <c r="V912" s="15" t="str">
        <f t="shared" si="145"/>
        <v>Off Peak</v>
      </c>
      <c r="W912" s="15" t="str">
        <f t="shared" si="146"/>
        <v>Feb</v>
      </c>
      <c r="X912" s="15" t="str">
        <f t="shared" si="147"/>
        <v>2011-Feb</v>
      </c>
      <c r="Y912" s="15" t="str">
        <f t="shared" si="148"/>
        <v>Low Demand</v>
      </c>
      <c r="Z912" t="str">
        <f t="shared" si="149"/>
        <v>Thursday</v>
      </c>
    </row>
    <row r="913" spans="1:26" x14ac:dyDescent="0.35">
      <c r="A913" s="8">
        <v>912</v>
      </c>
      <c r="B913" s="9">
        <v>40584</v>
      </c>
      <c r="C913" s="8">
        <v>1</v>
      </c>
      <c r="D913" s="8">
        <v>0</v>
      </c>
      <c r="E913" s="8">
        <v>2</v>
      </c>
      <c r="F913" s="8">
        <v>12</v>
      </c>
      <c r="G913" s="8" t="b">
        <v>0</v>
      </c>
      <c r="H913" s="8">
        <v>4</v>
      </c>
      <c r="I913" s="8">
        <v>1</v>
      </c>
      <c r="J913" s="13">
        <v>0.16</v>
      </c>
      <c r="K913" s="8">
        <v>0.13639999999999999</v>
      </c>
      <c r="L913" s="8">
        <v>0.34</v>
      </c>
      <c r="M913" s="8">
        <v>0.3881</v>
      </c>
      <c r="N913" s="8">
        <v>4</v>
      </c>
      <c r="O913" s="8">
        <v>65</v>
      </c>
      <c r="P913" s="8">
        <v>69</v>
      </c>
      <c r="Q913" s="15" t="str">
        <f t="shared" si="140"/>
        <v>Weekday</v>
      </c>
      <c r="R913" s="15" t="str">
        <f t="shared" si="141"/>
        <v>Afternoon</v>
      </c>
      <c r="S913" s="15" t="str">
        <f t="shared" si="142"/>
        <v>Mild</v>
      </c>
      <c r="T913" s="15" t="str">
        <f t="shared" si="143"/>
        <v>Dry</v>
      </c>
      <c r="U913" s="15" t="str">
        <f t="shared" si="144"/>
        <v>Clear</v>
      </c>
      <c r="V913" s="15" t="str">
        <f t="shared" si="145"/>
        <v>Off Peak</v>
      </c>
      <c r="W913" s="15" t="str">
        <f t="shared" si="146"/>
        <v>Feb</v>
      </c>
      <c r="X913" s="15" t="str">
        <f t="shared" si="147"/>
        <v>2011-Feb</v>
      </c>
      <c r="Y913" s="15" t="str">
        <f t="shared" si="148"/>
        <v>High Demand</v>
      </c>
      <c r="Z913" t="str">
        <f t="shared" si="149"/>
        <v>Thursday</v>
      </c>
    </row>
    <row r="914" spans="1:26" x14ac:dyDescent="0.35">
      <c r="A914" s="6">
        <v>913</v>
      </c>
      <c r="B914" s="7">
        <v>40584</v>
      </c>
      <c r="C914" s="6">
        <v>1</v>
      </c>
      <c r="D914" s="6">
        <v>0</v>
      </c>
      <c r="E914" s="6">
        <v>2</v>
      </c>
      <c r="F914" s="6">
        <v>13</v>
      </c>
      <c r="G914" s="6" t="b">
        <v>0</v>
      </c>
      <c r="H914" s="6">
        <v>4</v>
      </c>
      <c r="I914" s="6">
        <v>1</v>
      </c>
      <c r="J914" s="12">
        <v>0.18</v>
      </c>
      <c r="K914" s="6">
        <v>0.16669999999999999</v>
      </c>
      <c r="L914" s="6">
        <v>0.28999999999999998</v>
      </c>
      <c r="M914" s="6">
        <v>0.29849999999999999</v>
      </c>
      <c r="N914" s="6">
        <v>3</v>
      </c>
      <c r="O914" s="6">
        <v>59</v>
      </c>
      <c r="P914" s="6">
        <v>62</v>
      </c>
      <c r="Q914" s="15" t="str">
        <f t="shared" si="140"/>
        <v>Weekday</v>
      </c>
      <c r="R914" s="15" t="str">
        <f t="shared" si="141"/>
        <v>Afternoon</v>
      </c>
      <c r="S914" s="15" t="str">
        <f t="shared" si="142"/>
        <v>Mild</v>
      </c>
      <c r="T914" s="15" t="str">
        <f t="shared" si="143"/>
        <v>Dry</v>
      </c>
      <c r="U914" s="15" t="str">
        <f t="shared" si="144"/>
        <v>Clear</v>
      </c>
      <c r="V914" s="15" t="str">
        <f t="shared" si="145"/>
        <v>Off Peak</v>
      </c>
      <c r="W914" s="15" t="str">
        <f t="shared" si="146"/>
        <v>Feb</v>
      </c>
      <c r="X914" s="15" t="str">
        <f t="shared" si="147"/>
        <v>2011-Feb</v>
      </c>
      <c r="Y914" s="15" t="str">
        <f t="shared" si="148"/>
        <v>High Demand</v>
      </c>
      <c r="Z914" t="str">
        <f t="shared" si="149"/>
        <v>Thursday</v>
      </c>
    </row>
    <row r="915" spans="1:26" x14ac:dyDescent="0.35">
      <c r="A915" s="8">
        <v>914</v>
      </c>
      <c r="B915" s="9">
        <v>40584</v>
      </c>
      <c r="C915" s="8">
        <v>1</v>
      </c>
      <c r="D915" s="8">
        <v>0</v>
      </c>
      <c r="E915" s="8">
        <v>2</v>
      </c>
      <c r="F915" s="8">
        <v>14</v>
      </c>
      <c r="G915" s="8" t="b">
        <v>0</v>
      </c>
      <c r="H915" s="8">
        <v>4</v>
      </c>
      <c r="I915" s="8">
        <v>1</v>
      </c>
      <c r="J915" s="13">
        <v>0.2</v>
      </c>
      <c r="K915" s="8">
        <v>0.18179999999999999</v>
      </c>
      <c r="L915" s="8">
        <v>0.27</v>
      </c>
      <c r="M915" s="8">
        <v>0.28360000000000002</v>
      </c>
      <c r="N915" s="8">
        <v>6</v>
      </c>
      <c r="O915" s="8">
        <v>42</v>
      </c>
      <c r="P915" s="8">
        <v>48</v>
      </c>
      <c r="Q915" s="15" t="str">
        <f t="shared" si="140"/>
        <v>Weekday</v>
      </c>
      <c r="R915" s="15" t="str">
        <f t="shared" si="141"/>
        <v>Afternoon</v>
      </c>
      <c r="S915" s="15" t="str">
        <f t="shared" si="142"/>
        <v>Mild</v>
      </c>
      <c r="T915" s="15" t="str">
        <f t="shared" si="143"/>
        <v>Dry</v>
      </c>
      <c r="U915" s="15" t="str">
        <f t="shared" si="144"/>
        <v>Clear</v>
      </c>
      <c r="V915" s="15" t="str">
        <f t="shared" si="145"/>
        <v>Off Peak</v>
      </c>
      <c r="W915" s="15" t="str">
        <f t="shared" si="146"/>
        <v>Feb</v>
      </c>
      <c r="X915" s="15" t="str">
        <f t="shared" si="147"/>
        <v>2011-Feb</v>
      </c>
      <c r="Y915" s="15" t="str">
        <f t="shared" si="148"/>
        <v>Low Demand</v>
      </c>
      <c r="Z915" t="str">
        <f t="shared" si="149"/>
        <v>Thursday</v>
      </c>
    </row>
    <row r="916" spans="1:26" x14ac:dyDescent="0.35">
      <c r="A916" s="6">
        <v>915</v>
      </c>
      <c r="B916" s="7">
        <v>40584</v>
      </c>
      <c r="C916" s="6">
        <v>1</v>
      </c>
      <c r="D916" s="6">
        <v>0</v>
      </c>
      <c r="E916" s="6">
        <v>2</v>
      </c>
      <c r="F916" s="6">
        <v>15</v>
      </c>
      <c r="G916" s="6" t="b">
        <v>0</v>
      </c>
      <c r="H916" s="6">
        <v>4</v>
      </c>
      <c r="I916" s="6">
        <v>1</v>
      </c>
      <c r="J916" s="12">
        <v>0.2</v>
      </c>
      <c r="K916" s="6">
        <v>0.19700000000000001</v>
      </c>
      <c r="L916" s="6">
        <v>0.25</v>
      </c>
      <c r="M916" s="6">
        <v>0.25369999999999998</v>
      </c>
      <c r="N916" s="6">
        <v>0</v>
      </c>
      <c r="O916" s="6">
        <v>50</v>
      </c>
      <c r="P916" s="6">
        <v>50</v>
      </c>
      <c r="Q916" s="15" t="str">
        <f t="shared" si="140"/>
        <v>Weekday</v>
      </c>
      <c r="R916" s="15" t="str">
        <f t="shared" si="141"/>
        <v>Afternoon</v>
      </c>
      <c r="S916" s="15" t="str">
        <f t="shared" si="142"/>
        <v>Mild</v>
      </c>
      <c r="T916" s="15" t="str">
        <f t="shared" si="143"/>
        <v>Dry</v>
      </c>
      <c r="U916" s="15" t="str">
        <f t="shared" si="144"/>
        <v>Clear</v>
      </c>
      <c r="V916" s="15" t="str">
        <f t="shared" si="145"/>
        <v>Off Peak</v>
      </c>
      <c r="W916" s="15" t="str">
        <f t="shared" si="146"/>
        <v>Feb</v>
      </c>
      <c r="X916" s="15" t="str">
        <f t="shared" si="147"/>
        <v>2011-Feb</v>
      </c>
      <c r="Y916" s="15" t="str">
        <f t="shared" si="148"/>
        <v>Low Demand</v>
      </c>
      <c r="Z916" t="str">
        <f t="shared" si="149"/>
        <v>Thursday</v>
      </c>
    </row>
    <row r="917" spans="1:26" x14ac:dyDescent="0.35">
      <c r="A917" s="8">
        <v>916</v>
      </c>
      <c r="B917" s="9">
        <v>40584</v>
      </c>
      <c r="C917" s="8">
        <v>1</v>
      </c>
      <c r="D917" s="8">
        <v>0</v>
      </c>
      <c r="E917" s="8">
        <v>2</v>
      </c>
      <c r="F917" s="8">
        <v>16</v>
      </c>
      <c r="G917" s="8" t="b">
        <v>0</v>
      </c>
      <c r="H917" s="8">
        <v>4</v>
      </c>
      <c r="I917" s="8">
        <v>1</v>
      </c>
      <c r="J917" s="13">
        <v>0.2</v>
      </c>
      <c r="K917" s="8">
        <v>0.18179999999999999</v>
      </c>
      <c r="L917" s="8">
        <v>0.27</v>
      </c>
      <c r="M917" s="8">
        <v>0.29849999999999999</v>
      </c>
      <c r="N917" s="8">
        <v>4</v>
      </c>
      <c r="O917" s="8">
        <v>76</v>
      </c>
      <c r="P917" s="8">
        <v>80</v>
      </c>
      <c r="Q917" s="15" t="str">
        <f t="shared" si="140"/>
        <v>Weekday</v>
      </c>
      <c r="R917" s="15" t="str">
        <f t="shared" si="141"/>
        <v>Afternoon</v>
      </c>
      <c r="S917" s="15" t="str">
        <f t="shared" si="142"/>
        <v>Mild</v>
      </c>
      <c r="T917" s="15" t="str">
        <f t="shared" si="143"/>
        <v>Dry</v>
      </c>
      <c r="U917" s="15" t="str">
        <f t="shared" si="144"/>
        <v>Clear</v>
      </c>
      <c r="V917" s="15" t="str">
        <f t="shared" si="145"/>
        <v>Off Peak</v>
      </c>
      <c r="W917" s="15" t="str">
        <f t="shared" si="146"/>
        <v>Feb</v>
      </c>
      <c r="X917" s="15" t="str">
        <f t="shared" si="147"/>
        <v>2011-Feb</v>
      </c>
      <c r="Y917" s="15" t="str">
        <f t="shared" si="148"/>
        <v>High Demand</v>
      </c>
      <c r="Z917" t="str">
        <f t="shared" si="149"/>
        <v>Thursday</v>
      </c>
    </row>
    <row r="918" spans="1:26" x14ac:dyDescent="0.35">
      <c r="A918" s="6">
        <v>917</v>
      </c>
      <c r="B918" s="7">
        <v>40584</v>
      </c>
      <c r="C918" s="6">
        <v>1</v>
      </c>
      <c r="D918" s="6">
        <v>0</v>
      </c>
      <c r="E918" s="6">
        <v>2</v>
      </c>
      <c r="F918" s="6">
        <v>17</v>
      </c>
      <c r="G918" s="6" t="b">
        <v>0</v>
      </c>
      <c r="H918" s="6">
        <v>4</v>
      </c>
      <c r="I918" s="6">
        <v>1</v>
      </c>
      <c r="J918" s="12">
        <v>0.18</v>
      </c>
      <c r="K918" s="6">
        <v>0.18179999999999999</v>
      </c>
      <c r="L918" s="6">
        <v>0.26</v>
      </c>
      <c r="M918" s="6">
        <v>0.19400000000000001</v>
      </c>
      <c r="N918" s="6">
        <v>6</v>
      </c>
      <c r="O918" s="6">
        <v>159</v>
      </c>
      <c r="P918" s="6">
        <v>165</v>
      </c>
      <c r="Q918" s="15" t="str">
        <f t="shared" si="140"/>
        <v>Weekday</v>
      </c>
      <c r="R918" s="15" t="str">
        <f t="shared" si="141"/>
        <v>Night</v>
      </c>
      <c r="S918" s="15" t="str">
        <f t="shared" si="142"/>
        <v>Mild</v>
      </c>
      <c r="T918" s="15" t="str">
        <f t="shared" si="143"/>
        <v>Dry</v>
      </c>
      <c r="U918" s="15" t="str">
        <f t="shared" si="144"/>
        <v>Clear</v>
      </c>
      <c r="V918" s="15" t="str">
        <f t="shared" si="145"/>
        <v>PM Peak</v>
      </c>
      <c r="W918" s="15" t="str">
        <f t="shared" si="146"/>
        <v>Feb</v>
      </c>
      <c r="X918" s="15" t="str">
        <f t="shared" si="147"/>
        <v>2011-Feb</v>
      </c>
      <c r="Y918" s="15" t="str">
        <f t="shared" si="148"/>
        <v>High Demand</v>
      </c>
      <c r="Z918" t="str">
        <f t="shared" si="149"/>
        <v>Thursday</v>
      </c>
    </row>
    <row r="919" spans="1:26" x14ac:dyDescent="0.35">
      <c r="A919" s="8">
        <v>918</v>
      </c>
      <c r="B919" s="9">
        <v>40584</v>
      </c>
      <c r="C919" s="8">
        <v>1</v>
      </c>
      <c r="D919" s="8">
        <v>0</v>
      </c>
      <c r="E919" s="8">
        <v>2</v>
      </c>
      <c r="F919" s="8">
        <v>18</v>
      </c>
      <c r="G919" s="8" t="b">
        <v>0</v>
      </c>
      <c r="H919" s="8">
        <v>4</v>
      </c>
      <c r="I919" s="8">
        <v>1</v>
      </c>
      <c r="J919" s="13">
        <v>0.16</v>
      </c>
      <c r="K919" s="8">
        <v>0.18179999999999999</v>
      </c>
      <c r="L919" s="8">
        <v>0.28000000000000003</v>
      </c>
      <c r="M919" s="8">
        <v>0.1343</v>
      </c>
      <c r="N919" s="8">
        <v>3</v>
      </c>
      <c r="O919" s="8">
        <v>157</v>
      </c>
      <c r="P919" s="8">
        <v>160</v>
      </c>
      <c r="Q919" s="15" t="str">
        <f t="shared" si="140"/>
        <v>Weekday</v>
      </c>
      <c r="R919" s="15" t="str">
        <f t="shared" si="141"/>
        <v>Night</v>
      </c>
      <c r="S919" s="15" t="str">
        <f t="shared" si="142"/>
        <v>Mild</v>
      </c>
      <c r="T919" s="15" t="str">
        <f t="shared" si="143"/>
        <v>Dry</v>
      </c>
      <c r="U919" s="15" t="str">
        <f t="shared" si="144"/>
        <v>Clear</v>
      </c>
      <c r="V919" s="15" t="str">
        <f t="shared" si="145"/>
        <v>PM Peak</v>
      </c>
      <c r="W919" s="15" t="str">
        <f t="shared" si="146"/>
        <v>Feb</v>
      </c>
      <c r="X919" s="15" t="str">
        <f t="shared" si="147"/>
        <v>2011-Feb</v>
      </c>
      <c r="Y919" s="15" t="str">
        <f t="shared" si="148"/>
        <v>High Demand</v>
      </c>
      <c r="Z919" t="str">
        <f t="shared" si="149"/>
        <v>Thursday</v>
      </c>
    </row>
    <row r="920" spans="1:26" x14ac:dyDescent="0.35">
      <c r="A920" s="6">
        <v>919</v>
      </c>
      <c r="B920" s="7">
        <v>40584</v>
      </c>
      <c r="C920" s="6">
        <v>1</v>
      </c>
      <c r="D920" s="6">
        <v>0</v>
      </c>
      <c r="E920" s="6">
        <v>2</v>
      </c>
      <c r="F920" s="6">
        <v>19</v>
      </c>
      <c r="G920" s="6" t="b">
        <v>0</v>
      </c>
      <c r="H920" s="6">
        <v>4</v>
      </c>
      <c r="I920" s="6">
        <v>1</v>
      </c>
      <c r="J920" s="12">
        <v>0.14000000000000001</v>
      </c>
      <c r="K920" s="6">
        <v>0.16669999999999999</v>
      </c>
      <c r="L920" s="6">
        <v>0.28000000000000003</v>
      </c>
      <c r="M920" s="6">
        <v>0.1045</v>
      </c>
      <c r="N920" s="6">
        <v>2</v>
      </c>
      <c r="O920" s="6">
        <v>110</v>
      </c>
      <c r="P920" s="6">
        <v>112</v>
      </c>
      <c r="Q920" s="15" t="str">
        <f t="shared" si="140"/>
        <v>Weekday</v>
      </c>
      <c r="R920" s="15" t="str">
        <f t="shared" si="141"/>
        <v>Night</v>
      </c>
      <c r="S920" s="15" t="str">
        <f t="shared" si="142"/>
        <v>Mild</v>
      </c>
      <c r="T920" s="15" t="str">
        <f t="shared" si="143"/>
        <v>Dry</v>
      </c>
      <c r="U920" s="15" t="str">
        <f t="shared" si="144"/>
        <v>Clear</v>
      </c>
      <c r="V920" s="15" t="str">
        <f t="shared" si="145"/>
        <v>PM Peak</v>
      </c>
      <c r="W920" s="15" t="str">
        <f t="shared" si="146"/>
        <v>Feb</v>
      </c>
      <c r="X920" s="15" t="str">
        <f t="shared" si="147"/>
        <v>2011-Feb</v>
      </c>
      <c r="Y920" s="15" t="str">
        <f t="shared" si="148"/>
        <v>High Demand</v>
      </c>
      <c r="Z920" t="str">
        <f t="shared" si="149"/>
        <v>Thursday</v>
      </c>
    </row>
    <row r="921" spans="1:26" x14ac:dyDescent="0.35">
      <c r="A921" s="8">
        <v>920</v>
      </c>
      <c r="B921" s="9">
        <v>40584</v>
      </c>
      <c r="C921" s="8">
        <v>1</v>
      </c>
      <c r="D921" s="8">
        <v>0</v>
      </c>
      <c r="E921" s="8">
        <v>2</v>
      </c>
      <c r="F921" s="8">
        <v>20</v>
      </c>
      <c r="G921" s="8" t="b">
        <v>0</v>
      </c>
      <c r="H921" s="8">
        <v>4</v>
      </c>
      <c r="I921" s="8">
        <v>1</v>
      </c>
      <c r="J921" s="13">
        <v>0.14000000000000001</v>
      </c>
      <c r="K921" s="8">
        <v>0.18179999999999999</v>
      </c>
      <c r="L921" s="8">
        <v>0.31</v>
      </c>
      <c r="M921" s="8">
        <v>8.9599999999999999E-2</v>
      </c>
      <c r="N921" s="8">
        <v>4</v>
      </c>
      <c r="O921" s="8">
        <v>93</v>
      </c>
      <c r="P921" s="8">
        <v>97</v>
      </c>
      <c r="Q921" s="15" t="str">
        <f t="shared" si="140"/>
        <v>Weekday</v>
      </c>
      <c r="R921" s="15" t="str">
        <f t="shared" si="141"/>
        <v>Night</v>
      </c>
      <c r="S921" s="15" t="str">
        <f t="shared" si="142"/>
        <v>Mild</v>
      </c>
      <c r="T921" s="15" t="str">
        <f t="shared" si="143"/>
        <v>Dry</v>
      </c>
      <c r="U921" s="15" t="str">
        <f t="shared" si="144"/>
        <v>Clear</v>
      </c>
      <c r="V921" s="15" t="str">
        <f t="shared" si="145"/>
        <v>Off Peak</v>
      </c>
      <c r="W921" s="15" t="str">
        <f t="shared" si="146"/>
        <v>Feb</v>
      </c>
      <c r="X921" s="15" t="str">
        <f t="shared" si="147"/>
        <v>2011-Feb</v>
      </c>
      <c r="Y921" s="15" t="str">
        <f t="shared" si="148"/>
        <v>High Demand</v>
      </c>
      <c r="Z921" t="str">
        <f t="shared" si="149"/>
        <v>Thursday</v>
      </c>
    </row>
    <row r="922" spans="1:26" x14ac:dyDescent="0.35">
      <c r="A922" s="6">
        <v>921</v>
      </c>
      <c r="B922" s="7">
        <v>40584</v>
      </c>
      <c r="C922" s="6">
        <v>1</v>
      </c>
      <c r="D922" s="6">
        <v>0</v>
      </c>
      <c r="E922" s="6">
        <v>2</v>
      </c>
      <c r="F922" s="6">
        <v>21</v>
      </c>
      <c r="G922" s="6" t="b">
        <v>0</v>
      </c>
      <c r="H922" s="6">
        <v>4</v>
      </c>
      <c r="I922" s="6">
        <v>1</v>
      </c>
      <c r="J922" s="12">
        <v>0.14000000000000001</v>
      </c>
      <c r="K922" s="6">
        <v>0.21210000000000001</v>
      </c>
      <c r="L922" s="6">
        <v>0.39</v>
      </c>
      <c r="M922" s="6">
        <v>0</v>
      </c>
      <c r="N922" s="6">
        <v>2</v>
      </c>
      <c r="O922" s="6">
        <v>70</v>
      </c>
      <c r="P922" s="6">
        <v>72</v>
      </c>
      <c r="Q922" s="15" t="str">
        <f t="shared" si="140"/>
        <v>Weekday</v>
      </c>
      <c r="R922" s="15" t="str">
        <f t="shared" si="141"/>
        <v>Night</v>
      </c>
      <c r="S922" s="15" t="str">
        <f t="shared" si="142"/>
        <v>Mild</v>
      </c>
      <c r="T922" s="15" t="str">
        <f t="shared" si="143"/>
        <v>Comfortable</v>
      </c>
      <c r="U922" s="15" t="str">
        <f t="shared" si="144"/>
        <v>Clear</v>
      </c>
      <c r="V922" s="15" t="str">
        <f t="shared" si="145"/>
        <v>Off Peak</v>
      </c>
      <c r="W922" s="15" t="str">
        <f t="shared" si="146"/>
        <v>Feb</v>
      </c>
      <c r="X922" s="15" t="str">
        <f t="shared" si="147"/>
        <v>2011-Feb</v>
      </c>
      <c r="Y922" s="15" t="str">
        <f t="shared" si="148"/>
        <v>High Demand</v>
      </c>
      <c r="Z922" t="str">
        <f t="shared" si="149"/>
        <v>Thursday</v>
      </c>
    </row>
    <row r="923" spans="1:26" x14ac:dyDescent="0.35">
      <c r="A923" s="8">
        <v>922</v>
      </c>
      <c r="B923" s="9">
        <v>40584</v>
      </c>
      <c r="C923" s="8">
        <v>1</v>
      </c>
      <c r="D923" s="8">
        <v>0</v>
      </c>
      <c r="E923" s="8">
        <v>2</v>
      </c>
      <c r="F923" s="8">
        <v>22</v>
      </c>
      <c r="G923" s="8" t="b">
        <v>0</v>
      </c>
      <c r="H923" s="8">
        <v>4</v>
      </c>
      <c r="I923" s="8">
        <v>1</v>
      </c>
      <c r="J923" s="13">
        <v>0.12</v>
      </c>
      <c r="K923" s="8">
        <v>0.19700000000000001</v>
      </c>
      <c r="L923" s="8">
        <v>0.39</v>
      </c>
      <c r="M923" s="8">
        <v>0</v>
      </c>
      <c r="N923" s="8">
        <v>4</v>
      </c>
      <c r="O923" s="8">
        <v>47</v>
      </c>
      <c r="P923" s="8">
        <v>51</v>
      </c>
      <c r="Q923" s="15" t="str">
        <f t="shared" si="140"/>
        <v>Weekday</v>
      </c>
      <c r="R923" s="15" t="str">
        <f t="shared" si="141"/>
        <v>Night</v>
      </c>
      <c r="S923" s="15" t="str">
        <f t="shared" si="142"/>
        <v>Mild</v>
      </c>
      <c r="T923" s="15" t="str">
        <f t="shared" si="143"/>
        <v>Comfortable</v>
      </c>
      <c r="U923" s="15" t="str">
        <f t="shared" si="144"/>
        <v>Clear</v>
      </c>
      <c r="V923" s="15" t="str">
        <f t="shared" si="145"/>
        <v>Off Peak</v>
      </c>
      <c r="W923" s="15" t="str">
        <f t="shared" si="146"/>
        <v>Feb</v>
      </c>
      <c r="X923" s="15" t="str">
        <f t="shared" si="147"/>
        <v>2011-Feb</v>
      </c>
      <c r="Y923" s="15" t="str">
        <f t="shared" si="148"/>
        <v>Low Demand</v>
      </c>
      <c r="Z923" t="str">
        <f t="shared" si="149"/>
        <v>Thursday</v>
      </c>
    </row>
    <row r="924" spans="1:26" x14ac:dyDescent="0.35">
      <c r="A924" s="6">
        <v>923</v>
      </c>
      <c r="B924" s="7">
        <v>40584</v>
      </c>
      <c r="C924" s="6">
        <v>1</v>
      </c>
      <c r="D924" s="6">
        <v>0</v>
      </c>
      <c r="E924" s="6">
        <v>2</v>
      </c>
      <c r="F924" s="6">
        <v>23</v>
      </c>
      <c r="G924" s="6" t="b">
        <v>0</v>
      </c>
      <c r="H924" s="6">
        <v>4</v>
      </c>
      <c r="I924" s="6">
        <v>1</v>
      </c>
      <c r="J924" s="12">
        <v>0.12</v>
      </c>
      <c r="K924" s="6">
        <v>0.1515</v>
      </c>
      <c r="L924" s="6">
        <v>0.42</v>
      </c>
      <c r="M924" s="6">
        <v>0.1045</v>
      </c>
      <c r="N924" s="6">
        <v>1</v>
      </c>
      <c r="O924" s="6">
        <v>33</v>
      </c>
      <c r="P924" s="6">
        <v>34</v>
      </c>
      <c r="Q924" s="15" t="str">
        <f t="shared" si="140"/>
        <v>Weekday</v>
      </c>
      <c r="R924" s="15" t="str">
        <f t="shared" si="141"/>
        <v>Night</v>
      </c>
      <c r="S924" s="15" t="str">
        <f t="shared" si="142"/>
        <v>Mild</v>
      </c>
      <c r="T924" s="15" t="str">
        <f t="shared" si="143"/>
        <v>Comfortable</v>
      </c>
      <c r="U924" s="15" t="str">
        <f t="shared" si="144"/>
        <v>Clear</v>
      </c>
      <c r="V924" s="15" t="str">
        <f t="shared" si="145"/>
        <v>Off Peak</v>
      </c>
      <c r="W924" s="15" t="str">
        <f t="shared" si="146"/>
        <v>Feb</v>
      </c>
      <c r="X924" s="15" t="str">
        <f t="shared" si="147"/>
        <v>2011-Feb</v>
      </c>
      <c r="Y924" s="15" t="str">
        <f t="shared" si="148"/>
        <v>Low Demand</v>
      </c>
      <c r="Z924" t="str">
        <f t="shared" si="149"/>
        <v>Thursday</v>
      </c>
    </row>
    <row r="925" spans="1:26" x14ac:dyDescent="0.35">
      <c r="A925" s="8">
        <v>924</v>
      </c>
      <c r="B925" s="9">
        <v>40585</v>
      </c>
      <c r="C925" s="8">
        <v>1</v>
      </c>
      <c r="D925" s="8">
        <v>0</v>
      </c>
      <c r="E925" s="8">
        <v>2</v>
      </c>
      <c r="F925" s="8">
        <v>0</v>
      </c>
      <c r="G925" s="8" t="b">
        <v>0</v>
      </c>
      <c r="H925" s="8">
        <v>5</v>
      </c>
      <c r="I925" s="8">
        <v>1</v>
      </c>
      <c r="J925" s="13">
        <v>0.1</v>
      </c>
      <c r="K925" s="8">
        <v>0.13639999999999999</v>
      </c>
      <c r="L925" s="8">
        <v>0.49</v>
      </c>
      <c r="M925" s="8">
        <v>0.1045</v>
      </c>
      <c r="N925" s="8">
        <v>2</v>
      </c>
      <c r="O925" s="8">
        <v>12</v>
      </c>
      <c r="P925" s="8">
        <v>14</v>
      </c>
      <c r="Q925" s="15" t="str">
        <f t="shared" si="140"/>
        <v>Weekday</v>
      </c>
      <c r="R925" s="15" t="str">
        <f t="shared" si="141"/>
        <v>Late Night</v>
      </c>
      <c r="S925" s="15" t="str">
        <f t="shared" si="142"/>
        <v>Cold</v>
      </c>
      <c r="T925" s="15" t="str">
        <f t="shared" si="143"/>
        <v>Comfortable</v>
      </c>
      <c r="U925" s="15" t="str">
        <f t="shared" si="144"/>
        <v>Clear</v>
      </c>
      <c r="V925" s="15" t="str">
        <f t="shared" si="145"/>
        <v>Off Peak</v>
      </c>
      <c r="W925" s="15" t="str">
        <f t="shared" si="146"/>
        <v>Feb</v>
      </c>
      <c r="X925" s="15" t="str">
        <f t="shared" si="147"/>
        <v>2011-Feb</v>
      </c>
      <c r="Y925" s="15" t="str">
        <f t="shared" si="148"/>
        <v>Low Demand</v>
      </c>
      <c r="Z925" t="str">
        <f t="shared" si="149"/>
        <v>Friday</v>
      </c>
    </row>
    <row r="926" spans="1:26" x14ac:dyDescent="0.35">
      <c r="A926" s="6">
        <v>925</v>
      </c>
      <c r="B926" s="7">
        <v>40585</v>
      </c>
      <c r="C926" s="6">
        <v>1</v>
      </c>
      <c r="D926" s="6">
        <v>0</v>
      </c>
      <c r="E926" s="6">
        <v>2</v>
      </c>
      <c r="F926" s="6">
        <v>1</v>
      </c>
      <c r="G926" s="6" t="b">
        <v>0</v>
      </c>
      <c r="H926" s="6">
        <v>5</v>
      </c>
      <c r="I926" s="6">
        <v>1</v>
      </c>
      <c r="J926" s="12">
        <v>0.1</v>
      </c>
      <c r="K926" s="6">
        <v>0.13639999999999999</v>
      </c>
      <c r="L926" s="6">
        <v>0.54</v>
      </c>
      <c r="M926" s="6">
        <v>8.9599999999999999E-2</v>
      </c>
      <c r="N926" s="6">
        <v>1</v>
      </c>
      <c r="O926" s="6">
        <v>6</v>
      </c>
      <c r="P926" s="6">
        <v>7</v>
      </c>
      <c r="Q926" s="15" t="str">
        <f t="shared" si="140"/>
        <v>Weekday</v>
      </c>
      <c r="R926" s="15" t="str">
        <f t="shared" si="141"/>
        <v>Late Night</v>
      </c>
      <c r="S926" s="15" t="str">
        <f t="shared" si="142"/>
        <v>Cold</v>
      </c>
      <c r="T926" s="15" t="str">
        <f t="shared" si="143"/>
        <v>Comfortable</v>
      </c>
      <c r="U926" s="15" t="str">
        <f t="shared" si="144"/>
        <v>Clear</v>
      </c>
      <c r="V926" s="15" t="str">
        <f t="shared" si="145"/>
        <v>Off Peak</v>
      </c>
      <c r="W926" s="15" t="str">
        <f t="shared" si="146"/>
        <v>Feb</v>
      </c>
      <c r="X926" s="15" t="str">
        <f t="shared" si="147"/>
        <v>2011-Feb</v>
      </c>
      <c r="Y926" s="15" t="str">
        <f t="shared" si="148"/>
        <v>Low Demand</v>
      </c>
      <c r="Z926" t="str">
        <f t="shared" si="149"/>
        <v>Friday</v>
      </c>
    </row>
    <row r="927" spans="1:26" x14ac:dyDescent="0.35">
      <c r="A927" s="8">
        <v>926</v>
      </c>
      <c r="B927" s="9">
        <v>40585</v>
      </c>
      <c r="C927" s="8">
        <v>1</v>
      </c>
      <c r="D927" s="8">
        <v>0</v>
      </c>
      <c r="E927" s="8">
        <v>2</v>
      </c>
      <c r="F927" s="8">
        <v>2</v>
      </c>
      <c r="G927" s="8" t="b">
        <v>0</v>
      </c>
      <c r="H927" s="8">
        <v>5</v>
      </c>
      <c r="I927" s="8">
        <v>1</v>
      </c>
      <c r="J927" s="13">
        <v>0.1</v>
      </c>
      <c r="K927" s="8">
        <v>0.13639999999999999</v>
      </c>
      <c r="L927" s="8">
        <v>0.54</v>
      </c>
      <c r="M927" s="8">
        <v>8.9599999999999999E-2</v>
      </c>
      <c r="N927" s="8">
        <v>0</v>
      </c>
      <c r="O927" s="8">
        <v>3</v>
      </c>
      <c r="P927" s="8">
        <v>3</v>
      </c>
      <c r="Q927" s="15" t="str">
        <f t="shared" si="140"/>
        <v>Weekday</v>
      </c>
      <c r="R927" s="15" t="str">
        <f t="shared" si="141"/>
        <v>Late Night</v>
      </c>
      <c r="S927" s="15" t="str">
        <f t="shared" si="142"/>
        <v>Cold</v>
      </c>
      <c r="T927" s="15" t="str">
        <f t="shared" si="143"/>
        <v>Comfortable</v>
      </c>
      <c r="U927" s="15" t="str">
        <f t="shared" si="144"/>
        <v>Clear</v>
      </c>
      <c r="V927" s="15" t="str">
        <f t="shared" si="145"/>
        <v>Off Peak</v>
      </c>
      <c r="W927" s="15" t="str">
        <f t="shared" si="146"/>
        <v>Feb</v>
      </c>
      <c r="X927" s="15" t="str">
        <f t="shared" si="147"/>
        <v>2011-Feb</v>
      </c>
      <c r="Y927" s="15" t="str">
        <f t="shared" si="148"/>
        <v>Low Demand</v>
      </c>
      <c r="Z927" t="str">
        <f t="shared" si="149"/>
        <v>Friday</v>
      </c>
    </row>
    <row r="928" spans="1:26" x14ac:dyDescent="0.35">
      <c r="A928" s="6">
        <v>927</v>
      </c>
      <c r="B928" s="7">
        <v>40585</v>
      </c>
      <c r="C928" s="6">
        <v>1</v>
      </c>
      <c r="D928" s="6">
        <v>0</v>
      </c>
      <c r="E928" s="6">
        <v>2</v>
      </c>
      <c r="F928" s="6">
        <v>5</v>
      </c>
      <c r="G928" s="6" t="b">
        <v>0</v>
      </c>
      <c r="H928" s="6">
        <v>5</v>
      </c>
      <c r="I928" s="6">
        <v>1</v>
      </c>
      <c r="J928" s="12">
        <v>0.08</v>
      </c>
      <c r="K928" s="6">
        <v>0.1212</v>
      </c>
      <c r="L928" s="6">
        <v>0.63</v>
      </c>
      <c r="M928" s="6">
        <v>8.9599999999999999E-2</v>
      </c>
      <c r="N928" s="6">
        <v>0</v>
      </c>
      <c r="O928" s="6">
        <v>4</v>
      </c>
      <c r="P928" s="6">
        <v>4</v>
      </c>
      <c r="Q928" s="15" t="str">
        <f t="shared" si="140"/>
        <v>Weekday</v>
      </c>
      <c r="R928" s="15" t="str">
        <f t="shared" si="141"/>
        <v>Late Night</v>
      </c>
      <c r="S928" s="15" t="str">
        <f t="shared" si="142"/>
        <v>Cold</v>
      </c>
      <c r="T928" s="15" t="str">
        <f t="shared" si="143"/>
        <v>Comfortable</v>
      </c>
      <c r="U928" s="15" t="str">
        <f t="shared" si="144"/>
        <v>Clear</v>
      </c>
      <c r="V928" s="15" t="str">
        <f t="shared" si="145"/>
        <v>Off Peak</v>
      </c>
      <c r="W928" s="15" t="str">
        <f t="shared" si="146"/>
        <v>Feb</v>
      </c>
      <c r="X928" s="15" t="str">
        <f t="shared" si="147"/>
        <v>2011-Feb</v>
      </c>
      <c r="Y928" s="15" t="str">
        <f t="shared" si="148"/>
        <v>Low Demand</v>
      </c>
      <c r="Z928" t="str">
        <f t="shared" si="149"/>
        <v>Friday</v>
      </c>
    </row>
    <row r="929" spans="1:26" x14ac:dyDescent="0.35">
      <c r="A929" s="8">
        <v>928</v>
      </c>
      <c r="B929" s="9">
        <v>40585</v>
      </c>
      <c r="C929" s="8">
        <v>1</v>
      </c>
      <c r="D929" s="8">
        <v>0</v>
      </c>
      <c r="E929" s="8">
        <v>2</v>
      </c>
      <c r="F929" s="8">
        <v>6</v>
      </c>
      <c r="G929" s="8" t="b">
        <v>0</v>
      </c>
      <c r="H929" s="8">
        <v>5</v>
      </c>
      <c r="I929" s="8">
        <v>1</v>
      </c>
      <c r="J929" s="13">
        <v>0.1</v>
      </c>
      <c r="K929" s="8">
        <v>0.18179999999999999</v>
      </c>
      <c r="L929" s="8">
        <v>0.68</v>
      </c>
      <c r="M929" s="8">
        <v>0</v>
      </c>
      <c r="N929" s="8">
        <v>1</v>
      </c>
      <c r="O929" s="8">
        <v>23</v>
      </c>
      <c r="P929" s="8">
        <v>24</v>
      </c>
      <c r="Q929" s="15" t="str">
        <f t="shared" si="140"/>
        <v>Weekday</v>
      </c>
      <c r="R929" s="15" t="str">
        <f t="shared" si="141"/>
        <v>Morning</v>
      </c>
      <c r="S929" s="15" t="str">
        <f t="shared" si="142"/>
        <v>Cold</v>
      </c>
      <c r="T929" s="15" t="str">
        <f t="shared" si="143"/>
        <v>Comfortable</v>
      </c>
      <c r="U929" s="15" t="str">
        <f t="shared" si="144"/>
        <v>Clear</v>
      </c>
      <c r="V929" s="15" t="str">
        <f t="shared" si="145"/>
        <v>Off Peak</v>
      </c>
      <c r="W929" s="15" t="str">
        <f t="shared" si="146"/>
        <v>Feb</v>
      </c>
      <c r="X929" s="15" t="str">
        <f t="shared" si="147"/>
        <v>2011-Feb</v>
      </c>
      <c r="Y929" s="15" t="str">
        <f t="shared" si="148"/>
        <v>Low Demand</v>
      </c>
      <c r="Z929" t="str">
        <f t="shared" si="149"/>
        <v>Friday</v>
      </c>
    </row>
    <row r="930" spans="1:26" x14ac:dyDescent="0.35">
      <c r="A930" s="6">
        <v>929</v>
      </c>
      <c r="B930" s="7">
        <v>40585</v>
      </c>
      <c r="C930" s="6">
        <v>1</v>
      </c>
      <c r="D930" s="6">
        <v>0</v>
      </c>
      <c r="E930" s="6">
        <v>2</v>
      </c>
      <c r="F930" s="6">
        <v>7</v>
      </c>
      <c r="G930" s="6" t="b">
        <v>0</v>
      </c>
      <c r="H930" s="6">
        <v>5</v>
      </c>
      <c r="I930" s="6">
        <v>1</v>
      </c>
      <c r="J930" s="12">
        <v>0.08</v>
      </c>
      <c r="K930" s="6">
        <v>0.16669999999999999</v>
      </c>
      <c r="L930" s="6">
        <v>0.73</v>
      </c>
      <c r="M930" s="6">
        <v>0</v>
      </c>
      <c r="N930" s="6">
        <v>1</v>
      </c>
      <c r="O930" s="6">
        <v>73</v>
      </c>
      <c r="P930" s="6">
        <v>74</v>
      </c>
      <c r="Q930" s="15" t="str">
        <f t="shared" si="140"/>
        <v>Weekday</v>
      </c>
      <c r="R930" s="15" t="str">
        <f t="shared" si="141"/>
        <v>Morning</v>
      </c>
      <c r="S930" s="15" t="str">
        <f t="shared" si="142"/>
        <v>Cold</v>
      </c>
      <c r="T930" s="15" t="str">
        <f t="shared" si="143"/>
        <v>Comfortable</v>
      </c>
      <c r="U930" s="15" t="str">
        <f t="shared" si="144"/>
        <v>Clear</v>
      </c>
      <c r="V930" s="15" t="str">
        <f t="shared" si="145"/>
        <v>AM Peak</v>
      </c>
      <c r="W930" s="15" t="str">
        <f t="shared" si="146"/>
        <v>Feb</v>
      </c>
      <c r="X930" s="15" t="str">
        <f t="shared" si="147"/>
        <v>2011-Feb</v>
      </c>
      <c r="Y930" s="15" t="str">
        <f t="shared" si="148"/>
        <v>High Demand</v>
      </c>
      <c r="Z930" t="str">
        <f t="shared" si="149"/>
        <v>Friday</v>
      </c>
    </row>
    <row r="931" spans="1:26" x14ac:dyDescent="0.35">
      <c r="A931" s="8">
        <v>930</v>
      </c>
      <c r="B931" s="9">
        <v>40585</v>
      </c>
      <c r="C931" s="8">
        <v>1</v>
      </c>
      <c r="D931" s="8">
        <v>0</v>
      </c>
      <c r="E931" s="8">
        <v>2</v>
      </c>
      <c r="F931" s="8">
        <v>8</v>
      </c>
      <c r="G931" s="8" t="b">
        <v>0</v>
      </c>
      <c r="H931" s="8">
        <v>5</v>
      </c>
      <c r="I931" s="8">
        <v>1</v>
      </c>
      <c r="J931" s="13">
        <v>0.1</v>
      </c>
      <c r="K931" s="8">
        <v>0.1212</v>
      </c>
      <c r="L931" s="8">
        <v>0.74</v>
      </c>
      <c r="M931" s="8">
        <v>0.16420000000000001</v>
      </c>
      <c r="N931" s="8">
        <v>4</v>
      </c>
      <c r="O931" s="8">
        <v>212</v>
      </c>
      <c r="P931" s="8">
        <v>216</v>
      </c>
      <c r="Q931" s="15" t="str">
        <f t="shared" si="140"/>
        <v>Weekday</v>
      </c>
      <c r="R931" s="15" t="str">
        <f t="shared" si="141"/>
        <v>Morning</v>
      </c>
      <c r="S931" s="15" t="str">
        <f t="shared" si="142"/>
        <v>Cold</v>
      </c>
      <c r="T931" s="15" t="str">
        <f t="shared" si="143"/>
        <v>Comfortable</v>
      </c>
      <c r="U931" s="15" t="str">
        <f t="shared" si="144"/>
        <v>Clear</v>
      </c>
      <c r="V931" s="15" t="str">
        <f t="shared" si="145"/>
        <v>AM Peak</v>
      </c>
      <c r="W931" s="15" t="str">
        <f t="shared" si="146"/>
        <v>Feb</v>
      </c>
      <c r="X931" s="15" t="str">
        <f t="shared" si="147"/>
        <v>2011-Feb</v>
      </c>
      <c r="Y931" s="15" t="str">
        <f t="shared" si="148"/>
        <v>High Demand</v>
      </c>
      <c r="Z931" t="str">
        <f t="shared" si="149"/>
        <v>Friday</v>
      </c>
    </row>
    <row r="932" spans="1:26" x14ac:dyDescent="0.35">
      <c r="A932" s="6">
        <v>931</v>
      </c>
      <c r="B932" s="7">
        <v>40585</v>
      </c>
      <c r="C932" s="6">
        <v>1</v>
      </c>
      <c r="D932" s="6">
        <v>0</v>
      </c>
      <c r="E932" s="6">
        <v>2</v>
      </c>
      <c r="F932" s="6">
        <v>9</v>
      </c>
      <c r="G932" s="6" t="b">
        <v>0</v>
      </c>
      <c r="H932" s="6">
        <v>5</v>
      </c>
      <c r="I932" s="6">
        <v>1</v>
      </c>
      <c r="J932" s="12">
        <v>0.12</v>
      </c>
      <c r="K932" s="6">
        <v>0.1212</v>
      </c>
      <c r="L932" s="6">
        <v>0.74</v>
      </c>
      <c r="M932" s="6">
        <v>0.22389999999999999</v>
      </c>
      <c r="N932" s="6">
        <v>8</v>
      </c>
      <c r="O932" s="6">
        <v>132</v>
      </c>
      <c r="P932" s="6">
        <v>140</v>
      </c>
      <c r="Q932" s="15" t="str">
        <f t="shared" si="140"/>
        <v>Weekday</v>
      </c>
      <c r="R932" s="15" t="str">
        <f t="shared" si="141"/>
        <v>Morning</v>
      </c>
      <c r="S932" s="15" t="str">
        <f t="shared" si="142"/>
        <v>Mild</v>
      </c>
      <c r="T932" s="15" t="str">
        <f t="shared" si="143"/>
        <v>Comfortable</v>
      </c>
      <c r="U932" s="15" t="str">
        <f t="shared" si="144"/>
        <v>Clear</v>
      </c>
      <c r="V932" s="15" t="str">
        <f t="shared" si="145"/>
        <v>AM Peak</v>
      </c>
      <c r="W932" s="15" t="str">
        <f t="shared" si="146"/>
        <v>Feb</v>
      </c>
      <c r="X932" s="15" t="str">
        <f t="shared" si="147"/>
        <v>2011-Feb</v>
      </c>
      <c r="Y932" s="15" t="str">
        <f t="shared" si="148"/>
        <v>High Demand</v>
      </c>
      <c r="Z932" t="str">
        <f t="shared" si="149"/>
        <v>Friday</v>
      </c>
    </row>
    <row r="933" spans="1:26" x14ac:dyDescent="0.35">
      <c r="A933" s="8">
        <v>932</v>
      </c>
      <c r="B933" s="9">
        <v>40585</v>
      </c>
      <c r="C933" s="8">
        <v>1</v>
      </c>
      <c r="D933" s="8">
        <v>0</v>
      </c>
      <c r="E933" s="8">
        <v>2</v>
      </c>
      <c r="F933" s="8">
        <v>10</v>
      </c>
      <c r="G933" s="8" t="b">
        <v>0</v>
      </c>
      <c r="H933" s="8">
        <v>5</v>
      </c>
      <c r="I933" s="8">
        <v>1</v>
      </c>
      <c r="J933" s="13">
        <v>0.14000000000000001</v>
      </c>
      <c r="K933" s="8">
        <v>0.13639999999999999</v>
      </c>
      <c r="L933" s="8">
        <v>0.69</v>
      </c>
      <c r="M933" s="8">
        <v>0.19400000000000001</v>
      </c>
      <c r="N933" s="8">
        <v>5</v>
      </c>
      <c r="O933" s="8">
        <v>39</v>
      </c>
      <c r="P933" s="8">
        <v>44</v>
      </c>
      <c r="Q933" s="15" t="str">
        <f t="shared" si="140"/>
        <v>Weekday</v>
      </c>
      <c r="R933" s="15" t="str">
        <f t="shared" si="141"/>
        <v>Morning</v>
      </c>
      <c r="S933" s="15" t="str">
        <f t="shared" si="142"/>
        <v>Mild</v>
      </c>
      <c r="T933" s="15" t="str">
        <f t="shared" si="143"/>
        <v>Comfortable</v>
      </c>
      <c r="U933" s="15" t="str">
        <f t="shared" si="144"/>
        <v>Clear</v>
      </c>
      <c r="V933" s="15" t="str">
        <f t="shared" si="145"/>
        <v>Off Peak</v>
      </c>
      <c r="W933" s="15" t="str">
        <f t="shared" si="146"/>
        <v>Feb</v>
      </c>
      <c r="X933" s="15" t="str">
        <f t="shared" si="147"/>
        <v>2011-Feb</v>
      </c>
      <c r="Y933" s="15" t="str">
        <f t="shared" si="148"/>
        <v>Low Demand</v>
      </c>
      <c r="Z933" t="str">
        <f t="shared" si="149"/>
        <v>Friday</v>
      </c>
    </row>
    <row r="934" spans="1:26" x14ac:dyDescent="0.35">
      <c r="A934" s="6">
        <v>933</v>
      </c>
      <c r="B934" s="7">
        <v>40585</v>
      </c>
      <c r="C934" s="6">
        <v>1</v>
      </c>
      <c r="D934" s="6">
        <v>0</v>
      </c>
      <c r="E934" s="6">
        <v>2</v>
      </c>
      <c r="F934" s="6">
        <v>11</v>
      </c>
      <c r="G934" s="6" t="b">
        <v>0</v>
      </c>
      <c r="H934" s="6">
        <v>5</v>
      </c>
      <c r="I934" s="6">
        <v>1</v>
      </c>
      <c r="J934" s="12">
        <v>0.22</v>
      </c>
      <c r="K934" s="6">
        <v>0.2273</v>
      </c>
      <c r="L934" s="6">
        <v>0.47</v>
      </c>
      <c r="M934" s="6">
        <v>0.1343</v>
      </c>
      <c r="N934" s="6">
        <v>12</v>
      </c>
      <c r="O934" s="6">
        <v>52</v>
      </c>
      <c r="P934" s="6">
        <v>64</v>
      </c>
      <c r="Q934" s="15" t="str">
        <f t="shared" si="140"/>
        <v>Weekday</v>
      </c>
      <c r="R934" s="15" t="str">
        <f t="shared" si="141"/>
        <v>Morning</v>
      </c>
      <c r="S934" s="15" t="str">
        <f t="shared" si="142"/>
        <v>Hot</v>
      </c>
      <c r="T934" s="15" t="str">
        <f t="shared" si="143"/>
        <v>Comfortable</v>
      </c>
      <c r="U934" s="15" t="str">
        <f t="shared" si="144"/>
        <v>Clear</v>
      </c>
      <c r="V934" s="15" t="str">
        <f t="shared" si="145"/>
        <v>Off Peak</v>
      </c>
      <c r="W934" s="15" t="str">
        <f t="shared" si="146"/>
        <v>Feb</v>
      </c>
      <c r="X934" s="15" t="str">
        <f t="shared" si="147"/>
        <v>2011-Feb</v>
      </c>
      <c r="Y934" s="15" t="str">
        <f t="shared" si="148"/>
        <v>High Demand</v>
      </c>
      <c r="Z934" t="str">
        <f t="shared" si="149"/>
        <v>Friday</v>
      </c>
    </row>
    <row r="935" spans="1:26" x14ac:dyDescent="0.35">
      <c r="A935" s="8">
        <v>934</v>
      </c>
      <c r="B935" s="9">
        <v>40585</v>
      </c>
      <c r="C935" s="8">
        <v>1</v>
      </c>
      <c r="D935" s="8">
        <v>0</v>
      </c>
      <c r="E935" s="8">
        <v>2</v>
      </c>
      <c r="F935" s="8">
        <v>12</v>
      </c>
      <c r="G935" s="8" t="b">
        <v>0</v>
      </c>
      <c r="H935" s="8">
        <v>5</v>
      </c>
      <c r="I935" s="8">
        <v>1</v>
      </c>
      <c r="J935" s="13">
        <v>0.22</v>
      </c>
      <c r="K935" s="8">
        <v>0.2273</v>
      </c>
      <c r="L935" s="8">
        <v>0.47</v>
      </c>
      <c r="M935" s="8">
        <v>0.1343</v>
      </c>
      <c r="N935" s="8">
        <v>7</v>
      </c>
      <c r="O935" s="8">
        <v>64</v>
      </c>
      <c r="P935" s="8">
        <v>71</v>
      </c>
      <c r="Q935" s="15" t="str">
        <f t="shared" si="140"/>
        <v>Weekday</v>
      </c>
      <c r="R935" s="15" t="str">
        <f t="shared" si="141"/>
        <v>Afternoon</v>
      </c>
      <c r="S935" s="15" t="str">
        <f t="shared" si="142"/>
        <v>Hot</v>
      </c>
      <c r="T935" s="15" t="str">
        <f t="shared" si="143"/>
        <v>Comfortable</v>
      </c>
      <c r="U935" s="15" t="str">
        <f t="shared" si="144"/>
        <v>Clear</v>
      </c>
      <c r="V935" s="15" t="str">
        <f t="shared" si="145"/>
        <v>Off Peak</v>
      </c>
      <c r="W935" s="15" t="str">
        <f t="shared" si="146"/>
        <v>Feb</v>
      </c>
      <c r="X935" s="15" t="str">
        <f t="shared" si="147"/>
        <v>2011-Feb</v>
      </c>
      <c r="Y935" s="15" t="str">
        <f t="shared" si="148"/>
        <v>High Demand</v>
      </c>
      <c r="Z935" t="str">
        <f t="shared" si="149"/>
        <v>Friday</v>
      </c>
    </row>
    <row r="936" spans="1:26" x14ac:dyDescent="0.35">
      <c r="A936" s="6">
        <v>935</v>
      </c>
      <c r="B936" s="7">
        <v>40585</v>
      </c>
      <c r="C936" s="6">
        <v>1</v>
      </c>
      <c r="D936" s="6">
        <v>0</v>
      </c>
      <c r="E936" s="6">
        <v>2</v>
      </c>
      <c r="F936" s="6">
        <v>13</v>
      </c>
      <c r="G936" s="6" t="b">
        <v>0</v>
      </c>
      <c r="H936" s="6">
        <v>5</v>
      </c>
      <c r="I936" s="6">
        <v>1</v>
      </c>
      <c r="J936" s="12">
        <v>0.24</v>
      </c>
      <c r="K936" s="6">
        <v>0.2273</v>
      </c>
      <c r="L936" s="6">
        <v>0.35</v>
      </c>
      <c r="M936" s="6">
        <v>0.19400000000000001</v>
      </c>
      <c r="N936" s="6">
        <v>21</v>
      </c>
      <c r="O936" s="6">
        <v>89</v>
      </c>
      <c r="P936" s="6">
        <v>110</v>
      </c>
      <c r="Q936" s="15" t="str">
        <f t="shared" si="140"/>
        <v>Weekday</v>
      </c>
      <c r="R936" s="15" t="str">
        <f t="shared" si="141"/>
        <v>Afternoon</v>
      </c>
      <c r="S936" s="15" t="str">
        <f t="shared" si="142"/>
        <v>Hot</v>
      </c>
      <c r="T936" s="15" t="str">
        <f t="shared" si="143"/>
        <v>Dry</v>
      </c>
      <c r="U936" s="15" t="str">
        <f t="shared" si="144"/>
        <v>Clear</v>
      </c>
      <c r="V936" s="15" t="str">
        <f t="shared" si="145"/>
        <v>Off Peak</v>
      </c>
      <c r="W936" s="15" t="str">
        <f t="shared" si="146"/>
        <v>Feb</v>
      </c>
      <c r="X936" s="15" t="str">
        <f t="shared" si="147"/>
        <v>2011-Feb</v>
      </c>
      <c r="Y936" s="15" t="str">
        <f t="shared" si="148"/>
        <v>High Demand</v>
      </c>
      <c r="Z936" t="str">
        <f t="shared" si="149"/>
        <v>Friday</v>
      </c>
    </row>
    <row r="937" spans="1:26" x14ac:dyDescent="0.35">
      <c r="A937" s="8">
        <v>936</v>
      </c>
      <c r="B937" s="9">
        <v>40585</v>
      </c>
      <c r="C937" s="8">
        <v>1</v>
      </c>
      <c r="D937" s="8">
        <v>0</v>
      </c>
      <c r="E937" s="8">
        <v>2</v>
      </c>
      <c r="F937" s="8">
        <v>14</v>
      </c>
      <c r="G937" s="8" t="b">
        <v>0</v>
      </c>
      <c r="H937" s="8">
        <v>5</v>
      </c>
      <c r="I937" s="8">
        <v>1</v>
      </c>
      <c r="J937" s="13">
        <v>0.3</v>
      </c>
      <c r="K937" s="8">
        <v>0.28789999999999999</v>
      </c>
      <c r="L937" s="8">
        <v>0.26</v>
      </c>
      <c r="M937" s="8">
        <v>0.25369999999999998</v>
      </c>
      <c r="N937" s="8">
        <v>17</v>
      </c>
      <c r="O937" s="8">
        <v>67</v>
      </c>
      <c r="P937" s="8">
        <v>84</v>
      </c>
      <c r="Q937" s="15" t="str">
        <f t="shared" si="140"/>
        <v>Weekday</v>
      </c>
      <c r="R937" s="15" t="str">
        <f t="shared" si="141"/>
        <v>Afternoon</v>
      </c>
      <c r="S937" s="15" t="str">
        <f t="shared" si="142"/>
        <v>Hot</v>
      </c>
      <c r="T937" s="15" t="str">
        <f t="shared" si="143"/>
        <v>Dry</v>
      </c>
      <c r="U937" s="15" t="str">
        <f t="shared" si="144"/>
        <v>Clear</v>
      </c>
      <c r="V937" s="15" t="str">
        <f t="shared" si="145"/>
        <v>Off Peak</v>
      </c>
      <c r="W937" s="15" t="str">
        <f t="shared" si="146"/>
        <v>Feb</v>
      </c>
      <c r="X937" s="15" t="str">
        <f t="shared" si="147"/>
        <v>2011-Feb</v>
      </c>
      <c r="Y937" s="15" t="str">
        <f t="shared" si="148"/>
        <v>High Demand</v>
      </c>
      <c r="Z937" t="str">
        <f t="shared" si="149"/>
        <v>Friday</v>
      </c>
    </row>
    <row r="938" spans="1:26" x14ac:dyDescent="0.35">
      <c r="A938" s="6">
        <v>937</v>
      </c>
      <c r="B938" s="7">
        <v>40585</v>
      </c>
      <c r="C938" s="6">
        <v>1</v>
      </c>
      <c r="D938" s="6">
        <v>0</v>
      </c>
      <c r="E938" s="6">
        <v>2</v>
      </c>
      <c r="F938" s="6">
        <v>15</v>
      </c>
      <c r="G938" s="6" t="b">
        <v>0</v>
      </c>
      <c r="H938" s="6">
        <v>5</v>
      </c>
      <c r="I938" s="6">
        <v>1</v>
      </c>
      <c r="J938" s="12">
        <v>0.32</v>
      </c>
      <c r="K938" s="6">
        <v>0.31819999999999998</v>
      </c>
      <c r="L938" s="6">
        <v>0.21</v>
      </c>
      <c r="M938" s="6">
        <v>0.16420000000000001</v>
      </c>
      <c r="N938" s="6">
        <v>12</v>
      </c>
      <c r="O938" s="6">
        <v>62</v>
      </c>
      <c r="P938" s="6">
        <v>74</v>
      </c>
      <c r="Q938" s="15" t="str">
        <f t="shared" si="140"/>
        <v>Weekday</v>
      </c>
      <c r="R938" s="15" t="str">
        <f t="shared" si="141"/>
        <v>Afternoon</v>
      </c>
      <c r="S938" s="15" t="str">
        <f t="shared" si="142"/>
        <v>Hot</v>
      </c>
      <c r="T938" s="15" t="str">
        <f t="shared" si="143"/>
        <v>Dry</v>
      </c>
      <c r="U938" s="15" t="str">
        <f t="shared" si="144"/>
        <v>Clear</v>
      </c>
      <c r="V938" s="15" t="str">
        <f t="shared" si="145"/>
        <v>Off Peak</v>
      </c>
      <c r="W938" s="15" t="str">
        <f t="shared" si="146"/>
        <v>Feb</v>
      </c>
      <c r="X938" s="15" t="str">
        <f t="shared" si="147"/>
        <v>2011-Feb</v>
      </c>
      <c r="Y938" s="15" t="str">
        <f t="shared" si="148"/>
        <v>High Demand</v>
      </c>
      <c r="Z938" t="str">
        <f t="shared" si="149"/>
        <v>Friday</v>
      </c>
    </row>
    <row r="939" spans="1:26" x14ac:dyDescent="0.35">
      <c r="A939" s="8">
        <v>938</v>
      </c>
      <c r="B939" s="9">
        <v>40585</v>
      </c>
      <c r="C939" s="8">
        <v>1</v>
      </c>
      <c r="D939" s="8">
        <v>0</v>
      </c>
      <c r="E939" s="8">
        <v>2</v>
      </c>
      <c r="F939" s="8">
        <v>16</v>
      </c>
      <c r="G939" s="8" t="b">
        <v>0</v>
      </c>
      <c r="H939" s="8">
        <v>5</v>
      </c>
      <c r="I939" s="8">
        <v>1</v>
      </c>
      <c r="J939" s="13">
        <v>0.3</v>
      </c>
      <c r="K939" s="8">
        <v>0.28789999999999999</v>
      </c>
      <c r="L939" s="8">
        <v>0.28000000000000003</v>
      </c>
      <c r="M939" s="8">
        <v>0.19400000000000001</v>
      </c>
      <c r="N939" s="8">
        <v>14</v>
      </c>
      <c r="O939" s="8">
        <v>111</v>
      </c>
      <c r="P939" s="8">
        <v>125</v>
      </c>
      <c r="Q939" s="15" t="str">
        <f t="shared" si="140"/>
        <v>Weekday</v>
      </c>
      <c r="R939" s="15" t="str">
        <f t="shared" si="141"/>
        <v>Afternoon</v>
      </c>
      <c r="S939" s="15" t="str">
        <f t="shared" si="142"/>
        <v>Hot</v>
      </c>
      <c r="T939" s="15" t="str">
        <f t="shared" si="143"/>
        <v>Dry</v>
      </c>
      <c r="U939" s="15" t="str">
        <f t="shared" si="144"/>
        <v>Clear</v>
      </c>
      <c r="V939" s="15" t="str">
        <f t="shared" si="145"/>
        <v>Off Peak</v>
      </c>
      <c r="W939" s="15" t="str">
        <f t="shared" si="146"/>
        <v>Feb</v>
      </c>
      <c r="X939" s="15" t="str">
        <f t="shared" si="147"/>
        <v>2011-Feb</v>
      </c>
      <c r="Y939" s="15" t="str">
        <f t="shared" si="148"/>
        <v>High Demand</v>
      </c>
      <c r="Z939" t="str">
        <f t="shared" si="149"/>
        <v>Friday</v>
      </c>
    </row>
    <row r="940" spans="1:26" x14ac:dyDescent="0.35">
      <c r="A940" s="6">
        <v>939</v>
      </c>
      <c r="B940" s="7">
        <v>40585</v>
      </c>
      <c r="C940" s="6">
        <v>1</v>
      </c>
      <c r="D940" s="6">
        <v>0</v>
      </c>
      <c r="E940" s="6">
        <v>2</v>
      </c>
      <c r="F940" s="6">
        <v>17</v>
      </c>
      <c r="G940" s="6" t="b">
        <v>0</v>
      </c>
      <c r="H940" s="6">
        <v>5</v>
      </c>
      <c r="I940" s="6">
        <v>1</v>
      </c>
      <c r="J940" s="12">
        <v>0.3</v>
      </c>
      <c r="K940" s="6">
        <v>0.33329999999999999</v>
      </c>
      <c r="L940" s="6">
        <v>0.24</v>
      </c>
      <c r="M940" s="6">
        <v>0</v>
      </c>
      <c r="N940" s="6">
        <v>18</v>
      </c>
      <c r="O940" s="6">
        <v>193</v>
      </c>
      <c r="P940" s="6">
        <v>211</v>
      </c>
      <c r="Q940" s="15" t="str">
        <f t="shared" si="140"/>
        <v>Weekday</v>
      </c>
      <c r="R940" s="15" t="str">
        <f t="shared" si="141"/>
        <v>Night</v>
      </c>
      <c r="S940" s="15" t="str">
        <f t="shared" si="142"/>
        <v>Hot</v>
      </c>
      <c r="T940" s="15" t="str">
        <f t="shared" si="143"/>
        <v>Dry</v>
      </c>
      <c r="U940" s="15" t="str">
        <f t="shared" si="144"/>
        <v>Clear</v>
      </c>
      <c r="V940" s="15" t="str">
        <f t="shared" si="145"/>
        <v>PM Peak</v>
      </c>
      <c r="W940" s="15" t="str">
        <f t="shared" si="146"/>
        <v>Feb</v>
      </c>
      <c r="X940" s="15" t="str">
        <f t="shared" si="147"/>
        <v>2011-Feb</v>
      </c>
      <c r="Y940" s="15" t="str">
        <f t="shared" si="148"/>
        <v>High Demand</v>
      </c>
      <c r="Z940" t="str">
        <f t="shared" si="149"/>
        <v>Friday</v>
      </c>
    </row>
    <row r="941" spans="1:26" x14ac:dyDescent="0.35">
      <c r="A941" s="8">
        <v>940</v>
      </c>
      <c r="B941" s="9">
        <v>40585</v>
      </c>
      <c r="C941" s="8">
        <v>1</v>
      </c>
      <c r="D941" s="8">
        <v>0</v>
      </c>
      <c r="E941" s="8">
        <v>2</v>
      </c>
      <c r="F941" s="8">
        <v>18</v>
      </c>
      <c r="G941" s="8" t="b">
        <v>0</v>
      </c>
      <c r="H941" s="8">
        <v>5</v>
      </c>
      <c r="I941" s="8">
        <v>1</v>
      </c>
      <c r="J941" s="13">
        <v>0.28000000000000003</v>
      </c>
      <c r="K941" s="8">
        <v>0.31819999999999998</v>
      </c>
      <c r="L941" s="8">
        <v>0.28000000000000003</v>
      </c>
      <c r="M941" s="8">
        <v>0</v>
      </c>
      <c r="N941" s="8">
        <v>9</v>
      </c>
      <c r="O941" s="8">
        <v>165</v>
      </c>
      <c r="P941" s="8">
        <v>174</v>
      </c>
      <c r="Q941" s="15" t="str">
        <f t="shared" si="140"/>
        <v>Weekday</v>
      </c>
      <c r="R941" s="15" t="str">
        <f t="shared" si="141"/>
        <v>Night</v>
      </c>
      <c r="S941" s="15" t="str">
        <f t="shared" si="142"/>
        <v>Hot</v>
      </c>
      <c r="T941" s="15" t="str">
        <f t="shared" si="143"/>
        <v>Dry</v>
      </c>
      <c r="U941" s="15" t="str">
        <f t="shared" si="144"/>
        <v>Clear</v>
      </c>
      <c r="V941" s="15" t="str">
        <f t="shared" si="145"/>
        <v>PM Peak</v>
      </c>
      <c r="W941" s="15" t="str">
        <f t="shared" si="146"/>
        <v>Feb</v>
      </c>
      <c r="X941" s="15" t="str">
        <f t="shared" si="147"/>
        <v>2011-Feb</v>
      </c>
      <c r="Y941" s="15" t="str">
        <f t="shared" si="148"/>
        <v>High Demand</v>
      </c>
      <c r="Z941" t="str">
        <f t="shared" si="149"/>
        <v>Friday</v>
      </c>
    </row>
    <row r="942" spans="1:26" x14ac:dyDescent="0.35">
      <c r="A942" s="6">
        <v>941</v>
      </c>
      <c r="B942" s="7">
        <v>40585</v>
      </c>
      <c r="C942" s="6">
        <v>1</v>
      </c>
      <c r="D942" s="6">
        <v>0</v>
      </c>
      <c r="E942" s="6">
        <v>2</v>
      </c>
      <c r="F942" s="6">
        <v>19</v>
      </c>
      <c r="G942" s="6" t="b">
        <v>0</v>
      </c>
      <c r="H942" s="6">
        <v>5</v>
      </c>
      <c r="I942" s="6">
        <v>1</v>
      </c>
      <c r="J942" s="12">
        <v>0.26</v>
      </c>
      <c r="K942" s="6">
        <v>0.30299999999999999</v>
      </c>
      <c r="L942" s="6">
        <v>0.33</v>
      </c>
      <c r="M942" s="6">
        <v>0</v>
      </c>
      <c r="N942" s="6">
        <v>7</v>
      </c>
      <c r="O942" s="6">
        <v>94</v>
      </c>
      <c r="P942" s="6">
        <v>101</v>
      </c>
      <c r="Q942" s="15" t="str">
        <f t="shared" si="140"/>
        <v>Weekday</v>
      </c>
      <c r="R942" s="15" t="str">
        <f t="shared" si="141"/>
        <v>Night</v>
      </c>
      <c r="S942" s="15" t="str">
        <f t="shared" si="142"/>
        <v>Hot</v>
      </c>
      <c r="T942" s="15" t="str">
        <f t="shared" si="143"/>
        <v>Dry</v>
      </c>
      <c r="U942" s="15" t="str">
        <f t="shared" si="144"/>
        <v>Clear</v>
      </c>
      <c r="V942" s="15" t="str">
        <f t="shared" si="145"/>
        <v>PM Peak</v>
      </c>
      <c r="W942" s="15" t="str">
        <f t="shared" si="146"/>
        <v>Feb</v>
      </c>
      <c r="X942" s="15" t="str">
        <f t="shared" si="147"/>
        <v>2011-Feb</v>
      </c>
      <c r="Y942" s="15" t="str">
        <f t="shared" si="148"/>
        <v>High Demand</v>
      </c>
      <c r="Z942" t="str">
        <f t="shared" si="149"/>
        <v>Friday</v>
      </c>
    </row>
    <row r="943" spans="1:26" x14ac:dyDescent="0.35">
      <c r="A943" s="8">
        <v>942</v>
      </c>
      <c r="B943" s="9">
        <v>40585</v>
      </c>
      <c r="C943" s="8">
        <v>1</v>
      </c>
      <c r="D943" s="8">
        <v>0</v>
      </c>
      <c r="E943" s="8">
        <v>2</v>
      </c>
      <c r="F943" s="8">
        <v>20</v>
      </c>
      <c r="G943" s="8" t="b">
        <v>0</v>
      </c>
      <c r="H943" s="8">
        <v>5</v>
      </c>
      <c r="I943" s="8">
        <v>1</v>
      </c>
      <c r="J943" s="13">
        <v>0.22</v>
      </c>
      <c r="K943" s="8">
        <v>0.2273</v>
      </c>
      <c r="L943" s="8">
        <v>0.55000000000000004</v>
      </c>
      <c r="M943" s="8">
        <v>0.1343</v>
      </c>
      <c r="N943" s="8">
        <v>2</v>
      </c>
      <c r="O943" s="8">
        <v>61</v>
      </c>
      <c r="P943" s="8">
        <v>63</v>
      </c>
      <c r="Q943" s="15" t="str">
        <f t="shared" si="140"/>
        <v>Weekday</v>
      </c>
      <c r="R943" s="15" t="str">
        <f t="shared" si="141"/>
        <v>Night</v>
      </c>
      <c r="S943" s="15" t="str">
        <f t="shared" si="142"/>
        <v>Hot</v>
      </c>
      <c r="T943" s="15" t="str">
        <f t="shared" si="143"/>
        <v>Comfortable</v>
      </c>
      <c r="U943" s="15" t="str">
        <f t="shared" si="144"/>
        <v>Clear</v>
      </c>
      <c r="V943" s="15" t="str">
        <f t="shared" si="145"/>
        <v>Off Peak</v>
      </c>
      <c r="W943" s="15" t="str">
        <f t="shared" si="146"/>
        <v>Feb</v>
      </c>
      <c r="X943" s="15" t="str">
        <f t="shared" si="147"/>
        <v>2011-Feb</v>
      </c>
      <c r="Y943" s="15" t="str">
        <f t="shared" si="148"/>
        <v>High Demand</v>
      </c>
      <c r="Z943" t="str">
        <f t="shared" si="149"/>
        <v>Friday</v>
      </c>
    </row>
    <row r="944" spans="1:26" x14ac:dyDescent="0.35">
      <c r="A944" s="6">
        <v>943</v>
      </c>
      <c r="B944" s="7">
        <v>40585</v>
      </c>
      <c r="C944" s="6">
        <v>1</v>
      </c>
      <c r="D944" s="6">
        <v>0</v>
      </c>
      <c r="E944" s="6">
        <v>2</v>
      </c>
      <c r="F944" s="6">
        <v>21</v>
      </c>
      <c r="G944" s="6" t="b">
        <v>0</v>
      </c>
      <c r="H944" s="6">
        <v>5</v>
      </c>
      <c r="I944" s="6">
        <v>1</v>
      </c>
      <c r="J944" s="12">
        <v>0.2</v>
      </c>
      <c r="K944" s="6">
        <v>0.21210000000000001</v>
      </c>
      <c r="L944" s="6">
        <v>0.59</v>
      </c>
      <c r="M944" s="6">
        <v>0.1343</v>
      </c>
      <c r="N944" s="6">
        <v>1</v>
      </c>
      <c r="O944" s="6">
        <v>46</v>
      </c>
      <c r="P944" s="6">
        <v>47</v>
      </c>
      <c r="Q944" s="15" t="str">
        <f t="shared" si="140"/>
        <v>Weekday</v>
      </c>
      <c r="R944" s="15" t="str">
        <f t="shared" si="141"/>
        <v>Night</v>
      </c>
      <c r="S944" s="15" t="str">
        <f t="shared" si="142"/>
        <v>Mild</v>
      </c>
      <c r="T944" s="15" t="str">
        <f t="shared" si="143"/>
        <v>Comfortable</v>
      </c>
      <c r="U944" s="15" t="str">
        <f t="shared" si="144"/>
        <v>Clear</v>
      </c>
      <c r="V944" s="15" t="str">
        <f t="shared" si="145"/>
        <v>Off Peak</v>
      </c>
      <c r="W944" s="15" t="str">
        <f t="shared" si="146"/>
        <v>Feb</v>
      </c>
      <c r="X944" s="15" t="str">
        <f t="shared" si="147"/>
        <v>2011-Feb</v>
      </c>
      <c r="Y944" s="15" t="str">
        <f t="shared" si="148"/>
        <v>Low Demand</v>
      </c>
      <c r="Z944" t="str">
        <f t="shared" si="149"/>
        <v>Friday</v>
      </c>
    </row>
    <row r="945" spans="1:26" x14ac:dyDescent="0.35">
      <c r="A945" s="8">
        <v>944</v>
      </c>
      <c r="B945" s="9">
        <v>40585</v>
      </c>
      <c r="C945" s="8">
        <v>1</v>
      </c>
      <c r="D945" s="8">
        <v>0</v>
      </c>
      <c r="E945" s="8">
        <v>2</v>
      </c>
      <c r="F945" s="8">
        <v>22</v>
      </c>
      <c r="G945" s="8" t="b">
        <v>0</v>
      </c>
      <c r="H945" s="8">
        <v>5</v>
      </c>
      <c r="I945" s="8">
        <v>1</v>
      </c>
      <c r="J945" s="13">
        <v>0.2</v>
      </c>
      <c r="K945" s="8">
        <v>0.2273</v>
      </c>
      <c r="L945" s="8">
        <v>0.64</v>
      </c>
      <c r="M945" s="8">
        <v>8.9599999999999999E-2</v>
      </c>
      <c r="N945" s="8">
        <v>2</v>
      </c>
      <c r="O945" s="8">
        <v>41</v>
      </c>
      <c r="P945" s="8">
        <v>43</v>
      </c>
      <c r="Q945" s="15" t="str">
        <f t="shared" si="140"/>
        <v>Weekday</v>
      </c>
      <c r="R945" s="15" t="str">
        <f t="shared" si="141"/>
        <v>Night</v>
      </c>
      <c r="S945" s="15" t="str">
        <f t="shared" si="142"/>
        <v>Mild</v>
      </c>
      <c r="T945" s="15" t="str">
        <f t="shared" si="143"/>
        <v>Comfortable</v>
      </c>
      <c r="U945" s="15" t="str">
        <f t="shared" si="144"/>
        <v>Clear</v>
      </c>
      <c r="V945" s="15" t="str">
        <f t="shared" si="145"/>
        <v>Off Peak</v>
      </c>
      <c r="W945" s="15" t="str">
        <f t="shared" si="146"/>
        <v>Feb</v>
      </c>
      <c r="X945" s="15" t="str">
        <f t="shared" si="147"/>
        <v>2011-Feb</v>
      </c>
      <c r="Y945" s="15" t="str">
        <f t="shared" si="148"/>
        <v>Low Demand</v>
      </c>
      <c r="Z945" t="str">
        <f t="shared" si="149"/>
        <v>Friday</v>
      </c>
    </row>
    <row r="946" spans="1:26" x14ac:dyDescent="0.35">
      <c r="A946" s="6">
        <v>945</v>
      </c>
      <c r="B946" s="7">
        <v>40585</v>
      </c>
      <c r="C946" s="6">
        <v>1</v>
      </c>
      <c r="D946" s="6">
        <v>0</v>
      </c>
      <c r="E946" s="6">
        <v>2</v>
      </c>
      <c r="F946" s="6">
        <v>23</v>
      </c>
      <c r="G946" s="6" t="b">
        <v>0</v>
      </c>
      <c r="H946" s="6">
        <v>5</v>
      </c>
      <c r="I946" s="6">
        <v>1</v>
      </c>
      <c r="J946" s="12">
        <v>0.18</v>
      </c>
      <c r="K946" s="6">
        <v>0.2424</v>
      </c>
      <c r="L946" s="6">
        <v>0.69</v>
      </c>
      <c r="M946" s="6">
        <v>0</v>
      </c>
      <c r="N946" s="6">
        <v>5</v>
      </c>
      <c r="O946" s="6">
        <v>48</v>
      </c>
      <c r="P946" s="6">
        <v>53</v>
      </c>
      <c r="Q946" s="15" t="str">
        <f t="shared" si="140"/>
        <v>Weekday</v>
      </c>
      <c r="R946" s="15" t="str">
        <f t="shared" si="141"/>
        <v>Night</v>
      </c>
      <c r="S946" s="15" t="str">
        <f t="shared" si="142"/>
        <v>Mild</v>
      </c>
      <c r="T946" s="15" t="str">
        <f t="shared" si="143"/>
        <v>Comfortable</v>
      </c>
      <c r="U946" s="15" t="str">
        <f t="shared" si="144"/>
        <v>Clear</v>
      </c>
      <c r="V946" s="15" t="str">
        <f t="shared" si="145"/>
        <v>Off Peak</v>
      </c>
      <c r="W946" s="15" t="str">
        <f t="shared" si="146"/>
        <v>Feb</v>
      </c>
      <c r="X946" s="15" t="str">
        <f t="shared" si="147"/>
        <v>2011-Feb</v>
      </c>
      <c r="Y946" s="15" t="str">
        <f t="shared" si="148"/>
        <v>Low Demand</v>
      </c>
      <c r="Z946" t="str">
        <f t="shared" si="149"/>
        <v>Friday</v>
      </c>
    </row>
    <row r="947" spans="1:26" x14ac:dyDescent="0.35">
      <c r="A947" s="8">
        <v>946</v>
      </c>
      <c r="B947" s="9">
        <v>40586</v>
      </c>
      <c r="C947" s="8">
        <v>1</v>
      </c>
      <c r="D947" s="8">
        <v>0</v>
      </c>
      <c r="E947" s="8">
        <v>2</v>
      </c>
      <c r="F947" s="8">
        <v>0</v>
      </c>
      <c r="G947" s="8" t="b">
        <v>0</v>
      </c>
      <c r="H947" s="8">
        <v>6</v>
      </c>
      <c r="I947" s="8">
        <v>1</v>
      </c>
      <c r="J947" s="13">
        <v>0.16</v>
      </c>
      <c r="K947" s="8">
        <v>0.19700000000000001</v>
      </c>
      <c r="L947" s="8">
        <v>0.69</v>
      </c>
      <c r="M947" s="8">
        <v>8.9599999999999999E-2</v>
      </c>
      <c r="N947" s="8">
        <v>3</v>
      </c>
      <c r="O947" s="8">
        <v>27</v>
      </c>
      <c r="P947" s="8">
        <v>30</v>
      </c>
      <c r="Q947" s="15" t="str">
        <f t="shared" si="140"/>
        <v>Weekend</v>
      </c>
      <c r="R947" s="15" t="str">
        <f t="shared" si="141"/>
        <v>Late Night</v>
      </c>
      <c r="S947" s="15" t="str">
        <f t="shared" si="142"/>
        <v>Mild</v>
      </c>
      <c r="T947" s="15" t="str">
        <f t="shared" si="143"/>
        <v>Comfortable</v>
      </c>
      <c r="U947" s="15" t="str">
        <f t="shared" si="144"/>
        <v>Clear</v>
      </c>
      <c r="V947" s="15" t="str">
        <f t="shared" si="145"/>
        <v>Off Peak</v>
      </c>
      <c r="W947" s="15" t="str">
        <f t="shared" si="146"/>
        <v>Feb</v>
      </c>
      <c r="X947" s="15" t="str">
        <f t="shared" si="147"/>
        <v>2011-Feb</v>
      </c>
      <c r="Y947" s="15" t="str">
        <f t="shared" si="148"/>
        <v>Low Demand</v>
      </c>
      <c r="Z947" t="str">
        <f t="shared" si="149"/>
        <v>Saturday</v>
      </c>
    </row>
    <row r="948" spans="1:26" x14ac:dyDescent="0.35">
      <c r="A948" s="6">
        <v>947</v>
      </c>
      <c r="B948" s="7">
        <v>40586</v>
      </c>
      <c r="C948" s="6">
        <v>1</v>
      </c>
      <c r="D948" s="6">
        <v>0</v>
      </c>
      <c r="E948" s="6">
        <v>2</v>
      </c>
      <c r="F948" s="6">
        <v>1</v>
      </c>
      <c r="G948" s="6" t="b">
        <v>0</v>
      </c>
      <c r="H948" s="6">
        <v>6</v>
      </c>
      <c r="I948" s="6">
        <v>1</v>
      </c>
      <c r="J948" s="12">
        <v>0.14000000000000001</v>
      </c>
      <c r="K948" s="6">
        <v>0.21210000000000001</v>
      </c>
      <c r="L948" s="6">
        <v>0.86</v>
      </c>
      <c r="M948" s="6">
        <v>0</v>
      </c>
      <c r="N948" s="6">
        <v>2</v>
      </c>
      <c r="O948" s="6">
        <v>22</v>
      </c>
      <c r="P948" s="6">
        <v>24</v>
      </c>
      <c r="Q948" s="15" t="str">
        <f t="shared" si="140"/>
        <v>Weekend</v>
      </c>
      <c r="R948" s="15" t="str">
        <f t="shared" si="141"/>
        <v>Late Night</v>
      </c>
      <c r="S948" s="15" t="str">
        <f t="shared" si="142"/>
        <v>Mild</v>
      </c>
      <c r="T948" s="15" t="str">
        <f t="shared" si="143"/>
        <v>Humid</v>
      </c>
      <c r="U948" s="15" t="str">
        <f t="shared" si="144"/>
        <v>Clear</v>
      </c>
      <c r="V948" s="15" t="str">
        <f t="shared" si="145"/>
        <v>Off Peak</v>
      </c>
      <c r="W948" s="15" t="str">
        <f t="shared" si="146"/>
        <v>Feb</v>
      </c>
      <c r="X948" s="15" t="str">
        <f t="shared" si="147"/>
        <v>2011-Feb</v>
      </c>
      <c r="Y948" s="15" t="str">
        <f t="shared" si="148"/>
        <v>Low Demand</v>
      </c>
      <c r="Z948" t="str">
        <f t="shared" si="149"/>
        <v>Saturday</v>
      </c>
    </row>
    <row r="949" spans="1:26" x14ac:dyDescent="0.35">
      <c r="A949" s="8">
        <v>948</v>
      </c>
      <c r="B949" s="9">
        <v>40586</v>
      </c>
      <c r="C949" s="8">
        <v>1</v>
      </c>
      <c r="D949" s="8">
        <v>0</v>
      </c>
      <c r="E949" s="8">
        <v>2</v>
      </c>
      <c r="F949" s="8">
        <v>2</v>
      </c>
      <c r="G949" s="8" t="b">
        <v>0</v>
      </c>
      <c r="H949" s="8">
        <v>6</v>
      </c>
      <c r="I949" s="8">
        <v>1</v>
      </c>
      <c r="J949" s="13">
        <v>0.14000000000000001</v>
      </c>
      <c r="K949" s="8">
        <v>0.21210000000000001</v>
      </c>
      <c r="L949" s="8">
        <v>0.8</v>
      </c>
      <c r="M949" s="8">
        <v>0</v>
      </c>
      <c r="N949" s="8">
        <v>2</v>
      </c>
      <c r="O949" s="8">
        <v>13</v>
      </c>
      <c r="P949" s="8">
        <v>15</v>
      </c>
      <c r="Q949" s="15" t="str">
        <f t="shared" si="140"/>
        <v>Weekend</v>
      </c>
      <c r="R949" s="15" t="str">
        <f t="shared" si="141"/>
        <v>Late Night</v>
      </c>
      <c r="S949" s="15" t="str">
        <f t="shared" si="142"/>
        <v>Mild</v>
      </c>
      <c r="T949" s="15" t="str">
        <f t="shared" si="143"/>
        <v>Comfortable</v>
      </c>
      <c r="U949" s="15" t="str">
        <f t="shared" si="144"/>
        <v>Clear</v>
      </c>
      <c r="V949" s="15" t="str">
        <f t="shared" si="145"/>
        <v>Off Peak</v>
      </c>
      <c r="W949" s="15" t="str">
        <f t="shared" si="146"/>
        <v>Feb</v>
      </c>
      <c r="X949" s="15" t="str">
        <f t="shared" si="147"/>
        <v>2011-Feb</v>
      </c>
      <c r="Y949" s="15" t="str">
        <f t="shared" si="148"/>
        <v>Low Demand</v>
      </c>
      <c r="Z949" t="str">
        <f t="shared" si="149"/>
        <v>Saturday</v>
      </c>
    </row>
    <row r="950" spans="1:26" x14ac:dyDescent="0.35">
      <c r="A950" s="6">
        <v>949</v>
      </c>
      <c r="B950" s="7">
        <v>40586</v>
      </c>
      <c r="C950" s="6">
        <v>1</v>
      </c>
      <c r="D950" s="6">
        <v>0</v>
      </c>
      <c r="E950" s="6">
        <v>2</v>
      </c>
      <c r="F950" s="6">
        <v>3</v>
      </c>
      <c r="G950" s="6" t="b">
        <v>0</v>
      </c>
      <c r="H950" s="6">
        <v>6</v>
      </c>
      <c r="I950" s="6">
        <v>1</v>
      </c>
      <c r="J950" s="12">
        <v>0.12</v>
      </c>
      <c r="K950" s="6">
        <v>0.19700000000000001</v>
      </c>
      <c r="L950" s="6">
        <v>0.8</v>
      </c>
      <c r="M950" s="6">
        <v>0</v>
      </c>
      <c r="N950" s="6">
        <v>3</v>
      </c>
      <c r="O950" s="6">
        <v>7</v>
      </c>
      <c r="P950" s="6">
        <v>10</v>
      </c>
      <c r="Q950" s="15" t="str">
        <f t="shared" si="140"/>
        <v>Weekend</v>
      </c>
      <c r="R950" s="15" t="str">
        <f t="shared" si="141"/>
        <v>Late Night</v>
      </c>
      <c r="S950" s="15" t="str">
        <f t="shared" si="142"/>
        <v>Mild</v>
      </c>
      <c r="T950" s="15" t="str">
        <f t="shared" si="143"/>
        <v>Comfortable</v>
      </c>
      <c r="U950" s="15" t="str">
        <f t="shared" si="144"/>
        <v>Clear</v>
      </c>
      <c r="V950" s="15" t="str">
        <f t="shared" si="145"/>
        <v>Off Peak</v>
      </c>
      <c r="W950" s="15" t="str">
        <f t="shared" si="146"/>
        <v>Feb</v>
      </c>
      <c r="X950" s="15" t="str">
        <f t="shared" si="147"/>
        <v>2011-Feb</v>
      </c>
      <c r="Y950" s="15" t="str">
        <f t="shared" si="148"/>
        <v>Low Demand</v>
      </c>
      <c r="Z950" t="str">
        <f t="shared" si="149"/>
        <v>Saturday</v>
      </c>
    </row>
    <row r="951" spans="1:26" x14ac:dyDescent="0.35">
      <c r="A951" s="8">
        <v>950</v>
      </c>
      <c r="B951" s="9">
        <v>40586</v>
      </c>
      <c r="C951" s="8">
        <v>1</v>
      </c>
      <c r="D951" s="8">
        <v>0</v>
      </c>
      <c r="E951" s="8">
        <v>2</v>
      </c>
      <c r="F951" s="8">
        <v>4</v>
      </c>
      <c r="G951" s="8" t="b">
        <v>0</v>
      </c>
      <c r="H951" s="8">
        <v>6</v>
      </c>
      <c r="I951" s="8">
        <v>1</v>
      </c>
      <c r="J951" s="13">
        <v>0.12</v>
      </c>
      <c r="K951" s="8">
        <v>0.16669999999999999</v>
      </c>
      <c r="L951" s="8">
        <v>0.74</v>
      </c>
      <c r="M951" s="8">
        <v>8.9599999999999999E-2</v>
      </c>
      <c r="N951" s="8">
        <v>0</v>
      </c>
      <c r="O951" s="8">
        <v>4</v>
      </c>
      <c r="P951" s="8">
        <v>4</v>
      </c>
      <c r="Q951" s="15" t="str">
        <f t="shared" si="140"/>
        <v>Weekend</v>
      </c>
      <c r="R951" s="15" t="str">
        <f t="shared" si="141"/>
        <v>Late Night</v>
      </c>
      <c r="S951" s="15" t="str">
        <f t="shared" si="142"/>
        <v>Mild</v>
      </c>
      <c r="T951" s="15" t="str">
        <f t="shared" si="143"/>
        <v>Comfortable</v>
      </c>
      <c r="U951" s="15" t="str">
        <f t="shared" si="144"/>
        <v>Clear</v>
      </c>
      <c r="V951" s="15" t="str">
        <f t="shared" si="145"/>
        <v>Off Peak</v>
      </c>
      <c r="W951" s="15" t="str">
        <f t="shared" si="146"/>
        <v>Feb</v>
      </c>
      <c r="X951" s="15" t="str">
        <f t="shared" si="147"/>
        <v>2011-Feb</v>
      </c>
      <c r="Y951" s="15" t="str">
        <f t="shared" si="148"/>
        <v>Low Demand</v>
      </c>
      <c r="Z951" t="str">
        <f t="shared" si="149"/>
        <v>Saturday</v>
      </c>
    </row>
    <row r="952" spans="1:26" x14ac:dyDescent="0.35">
      <c r="A952" s="6">
        <v>951</v>
      </c>
      <c r="B952" s="7">
        <v>40586</v>
      </c>
      <c r="C952" s="6">
        <v>1</v>
      </c>
      <c r="D952" s="6">
        <v>0</v>
      </c>
      <c r="E952" s="6">
        <v>2</v>
      </c>
      <c r="F952" s="6">
        <v>5</v>
      </c>
      <c r="G952" s="6" t="b">
        <v>0</v>
      </c>
      <c r="H952" s="6">
        <v>6</v>
      </c>
      <c r="I952" s="6">
        <v>1</v>
      </c>
      <c r="J952" s="12">
        <v>0.12</v>
      </c>
      <c r="K952" s="6">
        <v>0.16669999999999999</v>
      </c>
      <c r="L952" s="6">
        <v>0.74</v>
      </c>
      <c r="M952" s="6">
        <v>8.9599999999999999E-2</v>
      </c>
      <c r="N952" s="6">
        <v>0</v>
      </c>
      <c r="O952" s="6">
        <v>1</v>
      </c>
      <c r="P952" s="6">
        <v>1</v>
      </c>
      <c r="Q952" s="15" t="str">
        <f t="shared" si="140"/>
        <v>Weekend</v>
      </c>
      <c r="R952" s="15" t="str">
        <f t="shared" si="141"/>
        <v>Late Night</v>
      </c>
      <c r="S952" s="15" t="str">
        <f t="shared" si="142"/>
        <v>Mild</v>
      </c>
      <c r="T952" s="15" t="str">
        <f t="shared" si="143"/>
        <v>Comfortable</v>
      </c>
      <c r="U952" s="15" t="str">
        <f t="shared" si="144"/>
        <v>Clear</v>
      </c>
      <c r="V952" s="15" t="str">
        <f t="shared" si="145"/>
        <v>Off Peak</v>
      </c>
      <c r="W952" s="15" t="str">
        <f t="shared" si="146"/>
        <v>Feb</v>
      </c>
      <c r="X952" s="15" t="str">
        <f t="shared" si="147"/>
        <v>2011-Feb</v>
      </c>
      <c r="Y952" s="15" t="str">
        <f t="shared" si="148"/>
        <v>Low Demand</v>
      </c>
      <c r="Z952" t="str">
        <f t="shared" si="149"/>
        <v>Saturday</v>
      </c>
    </row>
    <row r="953" spans="1:26" x14ac:dyDescent="0.35">
      <c r="A953" s="8">
        <v>952</v>
      </c>
      <c r="B953" s="9">
        <v>40586</v>
      </c>
      <c r="C953" s="8">
        <v>1</v>
      </c>
      <c r="D953" s="8">
        <v>0</v>
      </c>
      <c r="E953" s="8">
        <v>2</v>
      </c>
      <c r="F953" s="8">
        <v>6</v>
      </c>
      <c r="G953" s="8" t="b">
        <v>0</v>
      </c>
      <c r="H953" s="8">
        <v>6</v>
      </c>
      <c r="I953" s="8">
        <v>1</v>
      </c>
      <c r="J953" s="13">
        <v>0.12</v>
      </c>
      <c r="K953" s="8">
        <v>0.13639999999999999</v>
      </c>
      <c r="L953" s="8">
        <v>0.93</v>
      </c>
      <c r="M953" s="8">
        <v>0.19400000000000001</v>
      </c>
      <c r="N953" s="8">
        <v>1</v>
      </c>
      <c r="O953" s="8">
        <v>1</v>
      </c>
      <c r="P953" s="8">
        <v>2</v>
      </c>
      <c r="Q953" s="15" t="str">
        <f t="shared" si="140"/>
        <v>Weekend</v>
      </c>
      <c r="R953" s="15" t="str">
        <f t="shared" si="141"/>
        <v>Morning</v>
      </c>
      <c r="S953" s="15" t="str">
        <f t="shared" si="142"/>
        <v>Mild</v>
      </c>
      <c r="T953" s="15" t="str">
        <f t="shared" si="143"/>
        <v>Humid</v>
      </c>
      <c r="U953" s="15" t="str">
        <f t="shared" si="144"/>
        <v>Clear</v>
      </c>
      <c r="V953" s="15" t="str">
        <f t="shared" si="145"/>
        <v>Off Peak</v>
      </c>
      <c r="W953" s="15" t="str">
        <f t="shared" si="146"/>
        <v>Feb</v>
      </c>
      <c r="X953" s="15" t="str">
        <f t="shared" si="147"/>
        <v>2011-Feb</v>
      </c>
      <c r="Y953" s="15" t="str">
        <f t="shared" si="148"/>
        <v>Low Demand</v>
      </c>
      <c r="Z953" t="str">
        <f t="shared" si="149"/>
        <v>Saturday</v>
      </c>
    </row>
    <row r="954" spans="1:26" x14ac:dyDescent="0.35">
      <c r="A954" s="6">
        <v>953</v>
      </c>
      <c r="B954" s="7">
        <v>40586</v>
      </c>
      <c r="C954" s="6">
        <v>1</v>
      </c>
      <c r="D954" s="6">
        <v>0</v>
      </c>
      <c r="E954" s="6">
        <v>2</v>
      </c>
      <c r="F954" s="6">
        <v>7</v>
      </c>
      <c r="G954" s="6" t="b">
        <v>0</v>
      </c>
      <c r="H954" s="6">
        <v>6</v>
      </c>
      <c r="I954" s="6">
        <v>1</v>
      </c>
      <c r="J954" s="12">
        <v>0.12</v>
      </c>
      <c r="K954" s="6">
        <v>0.1515</v>
      </c>
      <c r="L954" s="6">
        <v>0.8</v>
      </c>
      <c r="M954" s="6">
        <v>0.1045</v>
      </c>
      <c r="N954" s="6">
        <v>2</v>
      </c>
      <c r="O954" s="6">
        <v>9</v>
      </c>
      <c r="P954" s="6">
        <v>11</v>
      </c>
      <c r="Q954" s="15" t="str">
        <f t="shared" si="140"/>
        <v>Weekend</v>
      </c>
      <c r="R954" s="15" t="str">
        <f t="shared" si="141"/>
        <v>Morning</v>
      </c>
      <c r="S954" s="15" t="str">
        <f t="shared" si="142"/>
        <v>Mild</v>
      </c>
      <c r="T954" s="15" t="str">
        <f t="shared" si="143"/>
        <v>Comfortable</v>
      </c>
      <c r="U954" s="15" t="str">
        <f t="shared" si="144"/>
        <v>Clear</v>
      </c>
      <c r="V954" s="15" t="str">
        <f t="shared" si="145"/>
        <v>AM Peak</v>
      </c>
      <c r="W954" s="15" t="str">
        <f t="shared" si="146"/>
        <v>Feb</v>
      </c>
      <c r="X954" s="15" t="str">
        <f t="shared" si="147"/>
        <v>2011-Feb</v>
      </c>
      <c r="Y954" s="15" t="str">
        <f t="shared" si="148"/>
        <v>Low Demand</v>
      </c>
      <c r="Z954" t="str">
        <f t="shared" si="149"/>
        <v>Saturday</v>
      </c>
    </row>
    <row r="955" spans="1:26" x14ac:dyDescent="0.35">
      <c r="A955" s="8">
        <v>954</v>
      </c>
      <c r="B955" s="9">
        <v>40586</v>
      </c>
      <c r="C955" s="8">
        <v>1</v>
      </c>
      <c r="D955" s="8">
        <v>0</v>
      </c>
      <c r="E955" s="8">
        <v>2</v>
      </c>
      <c r="F955" s="8">
        <v>8</v>
      </c>
      <c r="G955" s="8" t="b">
        <v>0</v>
      </c>
      <c r="H955" s="8">
        <v>6</v>
      </c>
      <c r="I955" s="8">
        <v>1</v>
      </c>
      <c r="J955" s="13">
        <v>0.14000000000000001</v>
      </c>
      <c r="K955" s="8">
        <v>0.1515</v>
      </c>
      <c r="L955" s="8">
        <v>0.86</v>
      </c>
      <c r="M955" s="8">
        <v>0.1343</v>
      </c>
      <c r="N955" s="8">
        <v>2</v>
      </c>
      <c r="O955" s="8">
        <v>28</v>
      </c>
      <c r="P955" s="8">
        <v>30</v>
      </c>
      <c r="Q955" s="15" t="str">
        <f t="shared" si="140"/>
        <v>Weekend</v>
      </c>
      <c r="R955" s="15" t="str">
        <f t="shared" si="141"/>
        <v>Morning</v>
      </c>
      <c r="S955" s="15" t="str">
        <f t="shared" si="142"/>
        <v>Mild</v>
      </c>
      <c r="T955" s="15" t="str">
        <f t="shared" si="143"/>
        <v>Humid</v>
      </c>
      <c r="U955" s="15" t="str">
        <f t="shared" si="144"/>
        <v>Clear</v>
      </c>
      <c r="V955" s="15" t="str">
        <f t="shared" si="145"/>
        <v>AM Peak</v>
      </c>
      <c r="W955" s="15" t="str">
        <f t="shared" si="146"/>
        <v>Feb</v>
      </c>
      <c r="X955" s="15" t="str">
        <f t="shared" si="147"/>
        <v>2011-Feb</v>
      </c>
      <c r="Y955" s="15" t="str">
        <f t="shared" si="148"/>
        <v>Low Demand</v>
      </c>
      <c r="Z955" t="str">
        <f t="shared" si="149"/>
        <v>Saturday</v>
      </c>
    </row>
    <row r="956" spans="1:26" x14ac:dyDescent="0.35">
      <c r="A956" s="6">
        <v>955</v>
      </c>
      <c r="B956" s="7">
        <v>40586</v>
      </c>
      <c r="C956" s="6">
        <v>1</v>
      </c>
      <c r="D956" s="6">
        <v>0</v>
      </c>
      <c r="E956" s="6">
        <v>2</v>
      </c>
      <c r="F956" s="6">
        <v>9</v>
      </c>
      <c r="G956" s="6" t="b">
        <v>0</v>
      </c>
      <c r="H956" s="6">
        <v>6</v>
      </c>
      <c r="I956" s="6">
        <v>1</v>
      </c>
      <c r="J956" s="12">
        <v>0.16</v>
      </c>
      <c r="K956" s="6">
        <v>0.18179999999999999</v>
      </c>
      <c r="L956" s="6">
        <v>0.64</v>
      </c>
      <c r="M956" s="6">
        <v>0.1343</v>
      </c>
      <c r="N956" s="6">
        <v>5</v>
      </c>
      <c r="O956" s="6">
        <v>38</v>
      </c>
      <c r="P956" s="6">
        <v>43</v>
      </c>
      <c r="Q956" s="15" t="str">
        <f t="shared" si="140"/>
        <v>Weekend</v>
      </c>
      <c r="R956" s="15" t="str">
        <f t="shared" si="141"/>
        <v>Morning</v>
      </c>
      <c r="S956" s="15" t="str">
        <f t="shared" si="142"/>
        <v>Mild</v>
      </c>
      <c r="T956" s="15" t="str">
        <f t="shared" si="143"/>
        <v>Comfortable</v>
      </c>
      <c r="U956" s="15" t="str">
        <f t="shared" si="144"/>
        <v>Clear</v>
      </c>
      <c r="V956" s="15" t="str">
        <f t="shared" si="145"/>
        <v>AM Peak</v>
      </c>
      <c r="W956" s="15" t="str">
        <f t="shared" si="146"/>
        <v>Feb</v>
      </c>
      <c r="X956" s="15" t="str">
        <f t="shared" si="147"/>
        <v>2011-Feb</v>
      </c>
      <c r="Y956" s="15" t="str">
        <f t="shared" si="148"/>
        <v>Low Demand</v>
      </c>
      <c r="Z956" t="str">
        <f t="shared" si="149"/>
        <v>Saturday</v>
      </c>
    </row>
    <row r="957" spans="1:26" x14ac:dyDescent="0.35">
      <c r="A957" s="8">
        <v>956</v>
      </c>
      <c r="B957" s="9">
        <v>40586</v>
      </c>
      <c r="C957" s="8">
        <v>1</v>
      </c>
      <c r="D957" s="8">
        <v>0</v>
      </c>
      <c r="E957" s="8">
        <v>2</v>
      </c>
      <c r="F957" s="8">
        <v>10</v>
      </c>
      <c r="G957" s="8" t="b">
        <v>0</v>
      </c>
      <c r="H957" s="8">
        <v>6</v>
      </c>
      <c r="I957" s="8">
        <v>1</v>
      </c>
      <c r="J957" s="13">
        <v>0.22</v>
      </c>
      <c r="K957" s="8">
        <v>0.21210000000000001</v>
      </c>
      <c r="L957" s="8">
        <v>0.41</v>
      </c>
      <c r="M957" s="8">
        <v>0.25369999999999998</v>
      </c>
      <c r="N957" s="8">
        <v>13</v>
      </c>
      <c r="O957" s="8">
        <v>71</v>
      </c>
      <c r="P957" s="8">
        <v>84</v>
      </c>
      <c r="Q957" s="15" t="str">
        <f t="shared" si="140"/>
        <v>Weekend</v>
      </c>
      <c r="R957" s="15" t="str">
        <f t="shared" si="141"/>
        <v>Morning</v>
      </c>
      <c r="S957" s="15" t="str">
        <f t="shared" si="142"/>
        <v>Hot</v>
      </c>
      <c r="T957" s="15" t="str">
        <f t="shared" si="143"/>
        <v>Comfortable</v>
      </c>
      <c r="U957" s="15" t="str">
        <f t="shared" si="144"/>
        <v>Clear</v>
      </c>
      <c r="V957" s="15" t="str">
        <f t="shared" si="145"/>
        <v>Off Peak</v>
      </c>
      <c r="W957" s="15" t="str">
        <f t="shared" si="146"/>
        <v>Feb</v>
      </c>
      <c r="X957" s="15" t="str">
        <f t="shared" si="147"/>
        <v>2011-Feb</v>
      </c>
      <c r="Y957" s="15" t="str">
        <f t="shared" si="148"/>
        <v>High Demand</v>
      </c>
      <c r="Z957" t="str">
        <f t="shared" si="149"/>
        <v>Saturday</v>
      </c>
    </row>
    <row r="958" spans="1:26" x14ac:dyDescent="0.35">
      <c r="A958" s="6">
        <v>957</v>
      </c>
      <c r="B958" s="7">
        <v>40586</v>
      </c>
      <c r="C958" s="6">
        <v>1</v>
      </c>
      <c r="D958" s="6">
        <v>0</v>
      </c>
      <c r="E958" s="6">
        <v>2</v>
      </c>
      <c r="F958" s="6">
        <v>11</v>
      </c>
      <c r="G958" s="6" t="b">
        <v>0</v>
      </c>
      <c r="H958" s="6">
        <v>6</v>
      </c>
      <c r="I958" s="6">
        <v>1</v>
      </c>
      <c r="J958" s="12">
        <v>0.3</v>
      </c>
      <c r="K958" s="6">
        <v>0.2727</v>
      </c>
      <c r="L958" s="6">
        <v>0.28000000000000003</v>
      </c>
      <c r="M958" s="6">
        <v>0.32840000000000003</v>
      </c>
      <c r="N958" s="6">
        <v>30</v>
      </c>
      <c r="O958" s="6">
        <v>84</v>
      </c>
      <c r="P958" s="6">
        <v>114</v>
      </c>
      <c r="Q958" s="15" t="str">
        <f t="shared" si="140"/>
        <v>Weekend</v>
      </c>
      <c r="R958" s="15" t="str">
        <f t="shared" si="141"/>
        <v>Morning</v>
      </c>
      <c r="S958" s="15" t="str">
        <f t="shared" si="142"/>
        <v>Hot</v>
      </c>
      <c r="T958" s="15" t="str">
        <f t="shared" si="143"/>
        <v>Dry</v>
      </c>
      <c r="U958" s="15" t="str">
        <f t="shared" si="144"/>
        <v>Clear</v>
      </c>
      <c r="V958" s="15" t="str">
        <f t="shared" si="145"/>
        <v>Off Peak</v>
      </c>
      <c r="W958" s="15" t="str">
        <f t="shared" si="146"/>
        <v>Feb</v>
      </c>
      <c r="X958" s="15" t="str">
        <f t="shared" si="147"/>
        <v>2011-Feb</v>
      </c>
      <c r="Y958" s="15" t="str">
        <f t="shared" si="148"/>
        <v>High Demand</v>
      </c>
      <c r="Z958" t="str">
        <f t="shared" si="149"/>
        <v>Saturday</v>
      </c>
    </row>
    <row r="959" spans="1:26" x14ac:dyDescent="0.35">
      <c r="A959" s="8">
        <v>958</v>
      </c>
      <c r="B959" s="9">
        <v>40586</v>
      </c>
      <c r="C959" s="8">
        <v>1</v>
      </c>
      <c r="D959" s="8">
        <v>0</v>
      </c>
      <c r="E959" s="8">
        <v>2</v>
      </c>
      <c r="F959" s="8">
        <v>12</v>
      </c>
      <c r="G959" s="8" t="b">
        <v>0</v>
      </c>
      <c r="H959" s="8">
        <v>6</v>
      </c>
      <c r="I959" s="8">
        <v>1</v>
      </c>
      <c r="J959" s="13">
        <v>0.3</v>
      </c>
      <c r="K959" s="8">
        <v>0.2727</v>
      </c>
      <c r="L959" s="8">
        <v>0.39</v>
      </c>
      <c r="M959" s="8">
        <v>0.4627</v>
      </c>
      <c r="N959" s="8">
        <v>27</v>
      </c>
      <c r="O959" s="8">
        <v>93</v>
      </c>
      <c r="P959" s="8">
        <v>120</v>
      </c>
      <c r="Q959" s="15" t="str">
        <f t="shared" si="140"/>
        <v>Weekend</v>
      </c>
      <c r="R959" s="15" t="str">
        <f t="shared" si="141"/>
        <v>Afternoon</v>
      </c>
      <c r="S959" s="15" t="str">
        <f t="shared" si="142"/>
        <v>Hot</v>
      </c>
      <c r="T959" s="15" t="str">
        <f t="shared" si="143"/>
        <v>Comfortable</v>
      </c>
      <c r="U959" s="15" t="str">
        <f t="shared" si="144"/>
        <v>Clear</v>
      </c>
      <c r="V959" s="15" t="str">
        <f t="shared" si="145"/>
        <v>Off Peak</v>
      </c>
      <c r="W959" s="15" t="str">
        <f t="shared" si="146"/>
        <v>Feb</v>
      </c>
      <c r="X959" s="15" t="str">
        <f t="shared" si="147"/>
        <v>2011-Feb</v>
      </c>
      <c r="Y959" s="15" t="str">
        <f t="shared" si="148"/>
        <v>High Demand</v>
      </c>
      <c r="Z959" t="str">
        <f t="shared" si="149"/>
        <v>Saturday</v>
      </c>
    </row>
    <row r="960" spans="1:26" x14ac:dyDescent="0.35">
      <c r="A960" s="6">
        <v>959</v>
      </c>
      <c r="B960" s="7">
        <v>40586</v>
      </c>
      <c r="C960" s="6">
        <v>1</v>
      </c>
      <c r="D960" s="6">
        <v>0</v>
      </c>
      <c r="E960" s="6">
        <v>2</v>
      </c>
      <c r="F960" s="6">
        <v>13</v>
      </c>
      <c r="G960" s="6" t="b">
        <v>0</v>
      </c>
      <c r="H960" s="6">
        <v>6</v>
      </c>
      <c r="I960" s="6">
        <v>1</v>
      </c>
      <c r="J960" s="12">
        <v>0.3</v>
      </c>
      <c r="K960" s="6">
        <v>0.2727</v>
      </c>
      <c r="L960" s="6">
        <v>0.39</v>
      </c>
      <c r="M960" s="6">
        <v>0.41789999999999999</v>
      </c>
      <c r="N960" s="6">
        <v>32</v>
      </c>
      <c r="O960" s="6">
        <v>103</v>
      </c>
      <c r="P960" s="6">
        <v>135</v>
      </c>
      <c r="Q960" s="15" t="str">
        <f t="shared" si="140"/>
        <v>Weekend</v>
      </c>
      <c r="R960" s="15" t="str">
        <f t="shared" si="141"/>
        <v>Afternoon</v>
      </c>
      <c r="S960" s="15" t="str">
        <f t="shared" si="142"/>
        <v>Hot</v>
      </c>
      <c r="T960" s="15" t="str">
        <f t="shared" si="143"/>
        <v>Comfortable</v>
      </c>
      <c r="U960" s="15" t="str">
        <f t="shared" si="144"/>
        <v>Clear</v>
      </c>
      <c r="V960" s="15" t="str">
        <f t="shared" si="145"/>
        <v>Off Peak</v>
      </c>
      <c r="W960" s="15" t="str">
        <f t="shared" si="146"/>
        <v>Feb</v>
      </c>
      <c r="X960" s="15" t="str">
        <f t="shared" si="147"/>
        <v>2011-Feb</v>
      </c>
      <c r="Y960" s="15" t="str">
        <f t="shared" si="148"/>
        <v>High Demand</v>
      </c>
      <c r="Z960" t="str">
        <f t="shared" si="149"/>
        <v>Saturday</v>
      </c>
    </row>
    <row r="961" spans="1:26" x14ac:dyDescent="0.35">
      <c r="A961" s="8">
        <v>960</v>
      </c>
      <c r="B961" s="9">
        <v>40586</v>
      </c>
      <c r="C961" s="8">
        <v>1</v>
      </c>
      <c r="D961" s="8">
        <v>0</v>
      </c>
      <c r="E961" s="8">
        <v>2</v>
      </c>
      <c r="F961" s="8">
        <v>14</v>
      </c>
      <c r="G961" s="8" t="b">
        <v>0</v>
      </c>
      <c r="H961" s="8">
        <v>6</v>
      </c>
      <c r="I961" s="8">
        <v>1</v>
      </c>
      <c r="J961" s="13">
        <v>0.34</v>
      </c>
      <c r="K961" s="8">
        <v>0.31819999999999998</v>
      </c>
      <c r="L961" s="8">
        <v>0.31</v>
      </c>
      <c r="M961" s="8">
        <v>0.28360000000000002</v>
      </c>
      <c r="N961" s="8">
        <v>30</v>
      </c>
      <c r="O961" s="8">
        <v>90</v>
      </c>
      <c r="P961" s="8">
        <v>120</v>
      </c>
      <c r="Q961" s="15" t="str">
        <f t="shared" si="140"/>
        <v>Weekend</v>
      </c>
      <c r="R961" s="15" t="str">
        <f t="shared" si="141"/>
        <v>Afternoon</v>
      </c>
      <c r="S961" s="15" t="str">
        <f t="shared" si="142"/>
        <v>Hot</v>
      </c>
      <c r="T961" s="15" t="str">
        <f t="shared" si="143"/>
        <v>Dry</v>
      </c>
      <c r="U961" s="15" t="str">
        <f t="shared" si="144"/>
        <v>Clear</v>
      </c>
      <c r="V961" s="15" t="str">
        <f t="shared" si="145"/>
        <v>Off Peak</v>
      </c>
      <c r="W961" s="15" t="str">
        <f t="shared" si="146"/>
        <v>Feb</v>
      </c>
      <c r="X961" s="15" t="str">
        <f t="shared" si="147"/>
        <v>2011-Feb</v>
      </c>
      <c r="Y961" s="15" t="str">
        <f t="shared" si="148"/>
        <v>High Demand</v>
      </c>
      <c r="Z961" t="str">
        <f t="shared" si="149"/>
        <v>Saturday</v>
      </c>
    </row>
    <row r="962" spans="1:26" x14ac:dyDescent="0.35">
      <c r="A962" s="6">
        <v>961</v>
      </c>
      <c r="B962" s="7">
        <v>40586</v>
      </c>
      <c r="C962" s="6">
        <v>1</v>
      </c>
      <c r="D962" s="6">
        <v>0</v>
      </c>
      <c r="E962" s="6">
        <v>2</v>
      </c>
      <c r="F962" s="6">
        <v>15</v>
      </c>
      <c r="G962" s="6" t="b">
        <v>0</v>
      </c>
      <c r="H962" s="6">
        <v>6</v>
      </c>
      <c r="I962" s="6">
        <v>1</v>
      </c>
      <c r="J962" s="12">
        <v>0.34</v>
      </c>
      <c r="K962" s="6">
        <v>0.30299999999999999</v>
      </c>
      <c r="L962" s="6">
        <v>0.28999999999999998</v>
      </c>
      <c r="M962" s="6">
        <v>0.41789999999999999</v>
      </c>
      <c r="N962" s="6">
        <v>47</v>
      </c>
      <c r="O962" s="6">
        <v>127</v>
      </c>
      <c r="P962" s="6">
        <v>174</v>
      </c>
      <c r="Q962" s="15" t="str">
        <f t="shared" si="140"/>
        <v>Weekend</v>
      </c>
      <c r="R962" s="15" t="str">
        <f t="shared" si="141"/>
        <v>Afternoon</v>
      </c>
      <c r="S962" s="15" t="str">
        <f t="shared" si="142"/>
        <v>Hot</v>
      </c>
      <c r="T962" s="15" t="str">
        <f t="shared" si="143"/>
        <v>Dry</v>
      </c>
      <c r="U962" s="15" t="str">
        <f t="shared" si="144"/>
        <v>Clear</v>
      </c>
      <c r="V962" s="15" t="str">
        <f t="shared" si="145"/>
        <v>Off Peak</v>
      </c>
      <c r="W962" s="15" t="str">
        <f t="shared" si="146"/>
        <v>Feb</v>
      </c>
      <c r="X962" s="15" t="str">
        <f t="shared" si="147"/>
        <v>2011-Feb</v>
      </c>
      <c r="Y962" s="15" t="str">
        <f t="shared" si="148"/>
        <v>High Demand</v>
      </c>
      <c r="Z962" t="str">
        <f t="shared" si="149"/>
        <v>Saturday</v>
      </c>
    </row>
    <row r="963" spans="1:26" x14ac:dyDescent="0.35">
      <c r="A963" s="8">
        <v>962</v>
      </c>
      <c r="B963" s="9">
        <v>40586</v>
      </c>
      <c r="C963" s="8">
        <v>1</v>
      </c>
      <c r="D963" s="8">
        <v>0</v>
      </c>
      <c r="E963" s="8">
        <v>2</v>
      </c>
      <c r="F963" s="8">
        <v>16</v>
      </c>
      <c r="G963" s="8" t="b">
        <v>0</v>
      </c>
      <c r="H963" s="8">
        <v>6</v>
      </c>
      <c r="I963" s="8">
        <v>1</v>
      </c>
      <c r="J963" s="13">
        <v>0.34</v>
      </c>
      <c r="K963" s="8">
        <v>0.30299999999999999</v>
      </c>
      <c r="L963" s="8">
        <v>0.28999999999999998</v>
      </c>
      <c r="M963" s="8">
        <v>0.41789999999999999</v>
      </c>
      <c r="N963" s="8">
        <v>42</v>
      </c>
      <c r="O963" s="8">
        <v>103</v>
      </c>
      <c r="P963" s="8">
        <v>145</v>
      </c>
      <c r="Q963" s="15" t="str">
        <f t="shared" ref="Q963:Q1001" si="150">IF(H963=6,"Weekend",IF(H963=0,"Weekend","Weekday"))</f>
        <v>Weekend</v>
      </c>
      <c r="R963" s="15" t="str">
        <f t="shared" ref="R963:R1001" si="151">IF(F963&lt;6,"Late Night",
   IF(F963&lt;12,"Morning",
   IF(F963&lt;17,"Afternoon",
   IF(B963&lt;21,"Evening","Night"))))</f>
        <v>Afternoon</v>
      </c>
      <c r="S963" s="15" t="str">
        <f t="shared" ref="S963:S1001" si="152">IF(J963&lt;=0.1,"Cold",IF(J963&lt;=0.2,"Mild","Hot"))</f>
        <v>Hot</v>
      </c>
      <c r="T963" s="15" t="str">
        <f t="shared" ref="T963:T1001" si="153">IF(L963&lt;=0.35,"Dry",IF(L963&lt;=0.85,"Comfortable","Humid"))</f>
        <v>Dry</v>
      </c>
      <c r="U963" s="15" t="str">
        <f t="shared" ref="U963:U1001" si="154">IF(I963=1,"Clear",IF(I963=2,"Mist/Cloudy",IF(I963=3,"Light Rain","Heavy Rain/Snow")))</f>
        <v>Clear</v>
      </c>
      <c r="V963" s="15" t="str">
        <f t="shared" ref="V963:V1001" si="155">IF(AND(F963&gt;=7,F963&lt;=9),"AM Peak", IF(AND(F963&gt;=17,F963&lt;=19),"PM Peak","Off Peak"))</f>
        <v>Off Peak</v>
      </c>
      <c r="W963" s="15" t="str">
        <f t="shared" ref="W963:W1001" si="156">IF(E963=1,"Jan","Feb")</f>
        <v>Feb</v>
      </c>
      <c r="X963" s="15" t="str">
        <f t="shared" ref="X963:X1001" si="157">TEXT(B963,"yyyy-mmm")</f>
        <v>2011-Feb</v>
      </c>
      <c r="Y963" s="15" t="str">
        <f t="shared" ref="Y963:Y1001" si="158">IF(P963&gt;=58.34,"High Demand","Low Demand")</f>
        <v>High Demand</v>
      </c>
      <c r="Z963" t="str">
        <f t="shared" ref="Z963:Z1001" si="159">CHOOSE(H963+1,"Sunday","Monday","Tuesday","Wednesday","Thursday","Friday","Saturday")</f>
        <v>Saturday</v>
      </c>
    </row>
    <row r="964" spans="1:26" x14ac:dyDescent="0.35">
      <c r="A964" s="6">
        <v>963</v>
      </c>
      <c r="B964" s="7">
        <v>40586</v>
      </c>
      <c r="C964" s="6">
        <v>1</v>
      </c>
      <c r="D964" s="6">
        <v>0</v>
      </c>
      <c r="E964" s="6">
        <v>2</v>
      </c>
      <c r="F964" s="6">
        <v>17</v>
      </c>
      <c r="G964" s="6" t="b">
        <v>0</v>
      </c>
      <c r="H964" s="6">
        <v>6</v>
      </c>
      <c r="I964" s="6">
        <v>1</v>
      </c>
      <c r="J964" s="12">
        <v>0.32</v>
      </c>
      <c r="K964" s="6">
        <v>0.28789999999999999</v>
      </c>
      <c r="L964" s="6">
        <v>0.31</v>
      </c>
      <c r="M964" s="6">
        <v>0.52239999999999998</v>
      </c>
      <c r="N964" s="6">
        <v>24</v>
      </c>
      <c r="O964" s="6">
        <v>113</v>
      </c>
      <c r="P964" s="6">
        <v>137</v>
      </c>
      <c r="Q964" s="15" t="str">
        <f t="shared" si="150"/>
        <v>Weekend</v>
      </c>
      <c r="R964" s="15" t="str">
        <f t="shared" si="151"/>
        <v>Night</v>
      </c>
      <c r="S964" s="15" t="str">
        <f t="shared" si="152"/>
        <v>Hot</v>
      </c>
      <c r="T964" s="15" t="str">
        <f t="shared" si="153"/>
        <v>Dry</v>
      </c>
      <c r="U964" s="15" t="str">
        <f t="shared" si="154"/>
        <v>Clear</v>
      </c>
      <c r="V964" s="15" t="str">
        <f t="shared" si="155"/>
        <v>PM Peak</v>
      </c>
      <c r="W964" s="15" t="str">
        <f t="shared" si="156"/>
        <v>Feb</v>
      </c>
      <c r="X964" s="15" t="str">
        <f t="shared" si="157"/>
        <v>2011-Feb</v>
      </c>
      <c r="Y964" s="15" t="str">
        <f t="shared" si="158"/>
        <v>High Demand</v>
      </c>
      <c r="Z964" t="str">
        <f t="shared" si="159"/>
        <v>Saturday</v>
      </c>
    </row>
    <row r="965" spans="1:26" x14ac:dyDescent="0.35">
      <c r="A965" s="8">
        <v>964</v>
      </c>
      <c r="B965" s="9">
        <v>40586</v>
      </c>
      <c r="C965" s="8">
        <v>1</v>
      </c>
      <c r="D965" s="8">
        <v>0</v>
      </c>
      <c r="E965" s="8">
        <v>2</v>
      </c>
      <c r="F965" s="8">
        <v>18</v>
      </c>
      <c r="G965" s="8" t="b">
        <v>0</v>
      </c>
      <c r="H965" s="8">
        <v>6</v>
      </c>
      <c r="I965" s="8">
        <v>1</v>
      </c>
      <c r="J965" s="13">
        <v>0.28000000000000003</v>
      </c>
      <c r="K965" s="8">
        <v>0.2576</v>
      </c>
      <c r="L965" s="8">
        <v>0.38</v>
      </c>
      <c r="M965" s="8">
        <v>0.32840000000000003</v>
      </c>
      <c r="N965" s="8">
        <v>4</v>
      </c>
      <c r="O965" s="8">
        <v>60</v>
      </c>
      <c r="P965" s="8">
        <v>64</v>
      </c>
      <c r="Q965" s="15" t="str">
        <f t="shared" si="150"/>
        <v>Weekend</v>
      </c>
      <c r="R965" s="15" t="str">
        <f t="shared" si="151"/>
        <v>Night</v>
      </c>
      <c r="S965" s="15" t="str">
        <f t="shared" si="152"/>
        <v>Hot</v>
      </c>
      <c r="T965" s="15" t="str">
        <f t="shared" si="153"/>
        <v>Comfortable</v>
      </c>
      <c r="U965" s="15" t="str">
        <f t="shared" si="154"/>
        <v>Clear</v>
      </c>
      <c r="V965" s="15" t="str">
        <f t="shared" si="155"/>
        <v>PM Peak</v>
      </c>
      <c r="W965" s="15" t="str">
        <f t="shared" si="156"/>
        <v>Feb</v>
      </c>
      <c r="X965" s="15" t="str">
        <f t="shared" si="157"/>
        <v>2011-Feb</v>
      </c>
      <c r="Y965" s="15" t="str">
        <f t="shared" si="158"/>
        <v>High Demand</v>
      </c>
      <c r="Z965" t="str">
        <f t="shared" si="159"/>
        <v>Saturday</v>
      </c>
    </row>
    <row r="966" spans="1:26" x14ac:dyDescent="0.35">
      <c r="A966" s="6">
        <v>965</v>
      </c>
      <c r="B966" s="7">
        <v>40586</v>
      </c>
      <c r="C966" s="6">
        <v>1</v>
      </c>
      <c r="D966" s="6">
        <v>0</v>
      </c>
      <c r="E966" s="6">
        <v>2</v>
      </c>
      <c r="F966" s="6">
        <v>19</v>
      </c>
      <c r="G966" s="6" t="b">
        <v>0</v>
      </c>
      <c r="H966" s="6">
        <v>6</v>
      </c>
      <c r="I966" s="6">
        <v>1</v>
      </c>
      <c r="J966" s="12">
        <v>0.28000000000000003</v>
      </c>
      <c r="K966" s="6">
        <v>0.2727</v>
      </c>
      <c r="L966" s="6">
        <v>0.38</v>
      </c>
      <c r="M966" s="6">
        <v>0.16420000000000001</v>
      </c>
      <c r="N966" s="6">
        <v>2</v>
      </c>
      <c r="O966" s="6">
        <v>39</v>
      </c>
      <c r="P966" s="6">
        <v>41</v>
      </c>
      <c r="Q966" s="15" t="str">
        <f t="shared" si="150"/>
        <v>Weekend</v>
      </c>
      <c r="R966" s="15" t="str">
        <f t="shared" si="151"/>
        <v>Night</v>
      </c>
      <c r="S966" s="15" t="str">
        <f t="shared" si="152"/>
        <v>Hot</v>
      </c>
      <c r="T966" s="15" t="str">
        <f t="shared" si="153"/>
        <v>Comfortable</v>
      </c>
      <c r="U966" s="15" t="str">
        <f t="shared" si="154"/>
        <v>Clear</v>
      </c>
      <c r="V966" s="15" t="str">
        <f t="shared" si="155"/>
        <v>PM Peak</v>
      </c>
      <c r="W966" s="15" t="str">
        <f t="shared" si="156"/>
        <v>Feb</v>
      </c>
      <c r="X966" s="15" t="str">
        <f t="shared" si="157"/>
        <v>2011-Feb</v>
      </c>
      <c r="Y966" s="15" t="str">
        <f t="shared" si="158"/>
        <v>Low Demand</v>
      </c>
      <c r="Z966" t="str">
        <f t="shared" si="159"/>
        <v>Saturday</v>
      </c>
    </row>
    <row r="967" spans="1:26" x14ac:dyDescent="0.35">
      <c r="A967" s="8">
        <v>966</v>
      </c>
      <c r="B967" s="9">
        <v>40586</v>
      </c>
      <c r="C967" s="8">
        <v>1</v>
      </c>
      <c r="D967" s="8">
        <v>0</v>
      </c>
      <c r="E967" s="8">
        <v>2</v>
      </c>
      <c r="F967" s="8">
        <v>20</v>
      </c>
      <c r="G967" s="8" t="b">
        <v>0</v>
      </c>
      <c r="H967" s="8">
        <v>6</v>
      </c>
      <c r="I967" s="8">
        <v>1</v>
      </c>
      <c r="J967" s="13">
        <v>0.26</v>
      </c>
      <c r="K967" s="8">
        <v>0.2576</v>
      </c>
      <c r="L967" s="8">
        <v>0.41</v>
      </c>
      <c r="M967" s="8">
        <v>0.22389999999999999</v>
      </c>
      <c r="N967" s="8">
        <v>1</v>
      </c>
      <c r="O967" s="8">
        <v>39</v>
      </c>
      <c r="P967" s="8">
        <v>40</v>
      </c>
      <c r="Q967" s="15" t="str">
        <f t="shared" si="150"/>
        <v>Weekend</v>
      </c>
      <c r="R967" s="15" t="str">
        <f t="shared" si="151"/>
        <v>Night</v>
      </c>
      <c r="S967" s="15" t="str">
        <f t="shared" si="152"/>
        <v>Hot</v>
      </c>
      <c r="T967" s="15" t="str">
        <f t="shared" si="153"/>
        <v>Comfortable</v>
      </c>
      <c r="U967" s="15" t="str">
        <f t="shared" si="154"/>
        <v>Clear</v>
      </c>
      <c r="V967" s="15" t="str">
        <f t="shared" si="155"/>
        <v>Off Peak</v>
      </c>
      <c r="W967" s="15" t="str">
        <f t="shared" si="156"/>
        <v>Feb</v>
      </c>
      <c r="X967" s="15" t="str">
        <f t="shared" si="157"/>
        <v>2011-Feb</v>
      </c>
      <c r="Y967" s="15" t="str">
        <f t="shared" si="158"/>
        <v>Low Demand</v>
      </c>
      <c r="Z967" t="str">
        <f t="shared" si="159"/>
        <v>Saturday</v>
      </c>
    </row>
    <row r="968" spans="1:26" x14ac:dyDescent="0.35">
      <c r="A968" s="6">
        <v>967</v>
      </c>
      <c r="B968" s="7">
        <v>40586</v>
      </c>
      <c r="C968" s="6">
        <v>1</v>
      </c>
      <c r="D968" s="6">
        <v>0</v>
      </c>
      <c r="E968" s="6">
        <v>2</v>
      </c>
      <c r="F968" s="6">
        <v>21</v>
      </c>
      <c r="G968" s="6" t="b">
        <v>0</v>
      </c>
      <c r="H968" s="6">
        <v>6</v>
      </c>
      <c r="I968" s="6">
        <v>1</v>
      </c>
      <c r="J968" s="12">
        <v>0.26</v>
      </c>
      <c r="K968" s="6">
        <v>0.30299999999999999</v>
      </c>
      <c r="L968" s="6">
        <v>0.41</v>
      </c>
      <c r="M968" s="6">
        <v>0</v>
      </c>
      <c r="N968" s="6">
        <v>9</v>
      </c>
      <c r="O968" s="6">
        <v>42</v>
      </c>
      <c r="P968" s="6">
        <v>51</v>
      </c>
      <c r="Q968" s="15" t="str">
        <f t="shared" si="150"/>
        <v>Weekend</v>
      </c>
      <c r="R968" s="15" t="str">
        <f t="shared" si="151"/>
        <v>Night</v>
      </c>
      <c r="S968" s="15" t="str">
        <f t="shared" si="152"/>
        <v>Hot</v>
      </c>
      <c r="T968" s="15" t="str">
        <f t="shared" si="153"/>
        <v>Comfortable</v>
      </c>
      <c r="U968" s="15" t="str">
        <f t="shared" si="154"/>
        <v>Clear</v>
      </c>
      <c r="V968" s="15" t="str">
        <f t="shared" si="155"/>
        <v>Off Peak</v>
      </c>
      <c r="W968" s="15" t="str">
        <f t="shared" si="156"/>
        <v>Feb</v>
      </c>
      <c r="X968" s="15" t="str">
        <f t="shared" si="157"/>
        <v>2011-Feb</v>
      </c>
      <c r="Y968" s="15" t="str">
        <f t="shared" si="158"/>
        <v>Low Demand</v>
      </c>
      <c r="Z968" t="str">
        <f t="shared" si="159"/>
        <v>Saturday</v>
      </c>
    </row>
    <row r="969" spans="1:26" x14ac:dyDescent="0.35">
      <c r="A969" s="8">
        <v>968</v>
      </c>
      <c r="B969" s="9">
        <v>40586</v>
      </c>
      <c r="C969" s="8">
        <v>1</v>
      </c>
      <c r="D969" s="8">
        <v>0</v>
      </c>
      <c r="E969" s="8">
        <v>2</v>
      </c>
      <c r="F969" s="8">
        <v>22</v>
      </c>
      <c r="G969" s="8" t="b">
        <v>0</v>
      </c>
      <c r="H969" s="8">
        <v>6</v>
      </c>
      <c r="I969" s="8">
        <v>1</v>
      </c>
      <c r="J969" s="13">
        <v>0.24</v>
      </c>
      <c r="K969" s="8">
        <v>0.2576</v>
      </c>
      <c r="L969" s="8">
        <v>0.44</v>
      </c>
      <c r="M969" s="8">
        <v>8.9599999999999999E-2</v>
      </c>
      <c r="N969" s="8">
        <v>6</v>
      </c>
      <c r="O969" s="8">
        <v>39</v>
      </c>
      <c r="P969" s="8">
        <v>45</v>
      </c>
      <c r="Q969" s="15" t="str">
        <f t="shared" si="150"/>
        <v>Weekend</v>
      </c>
      <c r="R969" s="15" t="str">
        <f t="shared" si="151"/>
        <v>Night</v>
      </c>
      <c r="S969" s="15" t="str">
        <f t="shared" si="152"/>
        <v>Hot</v>
      </c>
      <c r="T969" s="15" t="str">
        <f t="shared" si="153"/>
        <v>Comfortable</v>
      </c>
      <c r="U969" s="15" t="str">
        <f t="shared" si="154"/>
        <v>Clear</v>
      </c>
      <c r="V969" s="15" t="str">
        <f t="shared" si="155"/>
        <v>Off Peak</v>
      </c>
      <c r="W969" s="15" t="str">
        <f t="shared" si="156"/>
        <v>Feb</v>
      </c>
      <c r="X969" s="15" t="str">
        <f t="shared" si="157"/>
        <v>2011-Feb</v>
      </c>
      <c r="Y969" s="15" t="str">
        <f t="shared" si="158"/>
        <v>Low Demand</v>
      </c>
      <c r="Z969" t="str">
        <f t="shared" si="159"/>
        <v>Saturday</v>
      </c>
    </row>
    <row r="970" spans="1:26" x14ac:dyDescent="0.35">
      <c r="A970" s="6">
        <v>969</v>
      </c>
      <c r="B970" s="7">
        <v>40586</v>
      </c>
      <c r="C970" s="6">
        <v>1</v>
      </c>
      <c r="D970" s="6">
        <v>0</v>
      </c>
      <c r="E970" s="6">
        <v>2</v>
      </c>
      <c r="F970" s="6">
        <v>23</v>
      </c>
      <c r="G970" s="6" t="b">
        <v>0</v>
      </c>
      <c r="H970" s="6">
        <v>6</v>
      </c>
      <c r="I970" s="6">
        <v>1</v>
      </c>
      <c r="J970" s="12">
        <v>0.22</v>
      </c>
      <c r="K970" s="6">
        <v>0.2273</v>
      </c>
      <c r="L970" s="6">
        <v>0.51</v>
      </c>
      <c r="M970" s="6">
        <v>0.1343</v>
      </c>
      <c r="N970" s="6">
        <v>1</v>
      </c>
      <c r="O970" s="6">
        <v>31</v>
      </c>
      <c r="P970" s="6">
        <v>32</v>
      </c>
      <c r="Q970" s="15" t="str">
        <f t="shared" si="150"/>
        <v>Weekend</v>
      </c>
      <c r="R970" s="15" t="str">
        <f t="shared" si="151"/>
        <v>Night</v>
      </c>
      <c r="S970" s="15" t="str">
        <f t="shared" si="152"/>
        <v>Hot</v>
      </c>
      <c r="T970" s="15" t="str">
        <f t="shared" si="153"/>
        <v>Comfortable</v>
      </c>
      <c r="U970" s="15" t="str">
        <f t="shared" si="154"/>
        <v>Clear</v>
      </c>
      <c r="V970" s="15" t="str">
        <f t="shared" si="155"/>
        <v>Off Peak</v>
      </c>
      <c r="W970" s="15" t="str">
        <f t="shared" si="156"/>
        <v>Feb</v>
      </c>
      <c r="X970" s="15" t="str">
        <f t="shared" si="157"/>
        <v>2011-Feb</v>
      </c>
      <c r="Y970" s="15" t="str">
        <f t="shared" si="158"/>
        <v>Low Demand</v>
      </c>
      <c r="Z970" t="str">
        <f t="shared" si="159"/>
        <v>Saturday</v>
      </c>
    </row>
    <row r="971" spans="1:26" x14ac:dyDescent="0.35">
      <c r="A971" s="8">
        <v>970</v>
      </c>
      <c r="B971" s="9">
        <v>40587</v>
      </c>
      <c r="C971" s="8">
        <v>1</v>
      </c>
      <c r="D971" s="8">
        <v>0</v>
      </c>
      <c r="E971" s="8">
        <v>2</v>
      </c>
      <c r="F971" s="8">
        <v>0</v>
      </c>
      <c r="G971" s="8" t="b">
        <v>0</v>
      </c>
      <c r="H971" s="8">
        <v>0</v>
      </c>
      <c r="I971" s="8">
        <v>1</v>
      </c>
      <c r="J971" s="13">
        <v>0.2</v>
      </c>
      <c r="K971" s="8">
        <v>0.2273</v>
      </c>
      <c r="L971" s="8">
        <v>0.64</v>
      </c>
      <c r="M971" s="8">
        <v>0.1045</v>
      </c>
      <c r="N971" s="8">
        <v>5</v>
      </c>
      <c r="O971" s="8">
        <v>34</v>
      </c>
      <c r="P971" s="8">
        <v>39</v>
      </c>
      <c r="Q971" s="15" t="str">
        <f t="shared" si="150"/>
        <v>Weekend</v>
      </c>
      <c r="R971" s="15" t="str">
        <f t="shared" si="151"/>
        <v>Late Night</v>
      </c>
      <c r="S971" s="15" t="str">
        <f t="shared" si="152"/>
        <v>Mild</v>
      </c>
      <c r="T971" s="15" t="str">
        <f t="shared" si="153"/>
        <v>Comfortable</v>
      </c>
      <c r="U971" s="15" t="str">
        <f t="shared" si="154"/>
        <v>Clear</v>
      </c>
      <c r="V971" s="15" t="str">
        <f t="shared" si="155"/>
        <v>Off Peak</v>
      </c>
      <c r="W971" s="15" t="str">
        <f t="shared" si="156"/>
        <v>Feb</v>
      </c>
      <c r="X971" s="15" t="str">
        <f t="shared" si="157"/>
        <v>2011-Feb</v>
      </c>
      <c r="Y971" s="15" t="str">
        <f t="shared" si="158"/>
        <v>Low Demand</v>
      </c>
      <c r="Z971" t="str">
        <f t="shared" si="159"/>
        <v>Sunday</v>
      </c>
    </row>
    <row r="972" spans="1:26" x14ac:dyDescent="0.35">
      <c r="A972" s="6">
        <v>971</v>
      </c>
      <c r="B972" s="7">
        <v>40587</v>
      </c>
      <c r="C972" s="6">
        <v>1</v>
      </c>
      <c r="D972" s="6">
        <v>0</v>
      </c>
      <c r="E972" s="6">
        <v>2</v>
      </c>
      <c r="F972" s="6">
        <v>1</v>
      </c>
      <c r="G972" s="6" t="b">
        <v>0</v>
      </c>
      <c r="H972" s="6">
        <v>0</v>
      </c>
      <c r="I972" s="6">
        <v>1</v>
      </c>
      <c r="J972" s="12">
        <v>0.2</v>
      </c>
      <c r="K972" s="6">
        <v>0.2273</v>
      </c>
      <c r="L972" s="6">
        <v>0.59</v>
      </c>
      <c r="M972" s="6">
        <v>8.9599999999999999E-2</v>
      </c>
      <c r="N972" s="6">
        <v>1</v>
      </c>
      <c r="O972" s="6">
        <v>23</v>
      </c>
      <c r="P972" s="6">
        <v>24</v>
      </c>
      <c r="Q972" s="15" t="str">
        <f t="shared" si="150"/>
        <v>Weekend</v>
      </c>
      <c r="R972" s="15" t="str">
        <f t="shared" si="151"/>
        <v>Late Night</v>
      </c>
      <c r="S972" s="15" t="str">
        <f t="shared" si="152"/>
        <v>Mild</v>
      </c>
      <c r="T972" s="15" t="str">
        <f t="shared" si="153"/>
        <v>Comfortable</v>
      </c>
      <c r="U972" s="15" t="str">
        <f t="shared" si="154"/>
        <v>Clear</v>
      </c>
      <c r="V972" s="15" t="str">
        <f t="shared" si="155"/>
        <v>Off Peak</v>
      </c>
      <c r="W972" s="15" t="str">
        <f t="shared" si="156"/>
        <v>Feb</v>
      </c>
      <c r="X972" s="15" t="str">
        <f t="shared" si="157"/>
        <v>2011-Feb</v>
      </c>
      <c r="Y972" s="15" t="str">
        <f t="shared" si="158"/>
        <v>Low Demand</v>
      </c>
      <c r="Z972" t="str">
        <f t="shared" si="159"/>
        <v>Sunday</v>
      </c>
    </row>
    <row r="973" spans="1:26" x14ac:dyDescent="0.35">
      <c r="A973" s="8">
        <v>972</v>
      </c>
      <c r="B973" s="9">
        <v>40587</v>
      </c>
      <c r="C973" s="8">
        <v>1</v>
      </c>
      <c r="D973" s="8">
        <v>0</v>
      </c>
      <c r="E973" s="8">
        <v>2</v>
      </c>
      <c r="F973" s="8">
        <v>2</v>
      </c>
      <c r="G973" s="8" t="b">
        <v>0</v>
      </c>
      <c r="H973" s="8">
        <v>0</v>
      </c>
      <c r="I973" s="8">
        <v>2</v>
      </c>
      <c r="J973" s="13">
        <v>0.2</v>
      </c>
      <c r="K973" s="8">
        <v>0.2273</v>
      </c>
      <c r="L973" s="8">
        <v>0.75</v>
      </c>
      <c r="M973" s="8">
        <v>8.9599999999999999E-2</v>
      </c>
      <c r="N973" s="8">
        <v>1</v>
      </c>
      <c r="O973" s="8">
        <v>19</v>
      </c>
      <c r="P973" s="8">
        <v>20</v>
      </c>
      <c r="Q973" s="15" t="str">
        <f t="shared" si="150"/>
        <v>Weekend</v>
      </c>
      <c r="R973" s="15" t="str">
        <f t="shared" si="151"/>
        <v>Late Night</v>
      </c>
      <c r="S973" s="15" t="str">
        <f t="shared" si="152"/>
        <v>Mild</v>
      </c>
      <c r="T973" s="15" t="str">
        <f t="shared" si="153"/>
        <v>Comfortable</v>
      </c>
      <c r="U973" s="15" t="str">
        <f t="shared" si="154"/>
        <v>Mist/Cloudy</v>
      </c>
      <c r="V973" s="15" t="str">
        <f t="shared" si="155"/>
        <v>Off Peak</v>
      </c>
      <c r="W973" s="15" t="str">
        <f t="shared" si="156"/>
        <v>Feb</v>
      </c>
      <c r="X973" s="15" t="str">
        <f t="shared" si="157"/>
        <v>2011-Feb</v>
      </c>
      <c r="Y973" s="15" t="str">
        <f t="shared" si="158"/>
        <v>Low Demand</v>
      </c>
      <c r="Z973" t="str">
        <f t="shared" si="159"/>
        <v>Sunday</v>
      </c>
    </row>
    <row r="974" spans="1:26" x14ac:dyDescent="0.35">
      <c r="A974" s="6">
        <v>973</v>
      </c>
      <c r="B974" s="7">
        <v>40587</v>
      </c>
      <c r="C974" s="6">
        <v>1</v>
      </c>
      <c r="D974" s="6">
        <v>0</v>
      </c>
      <c r="E974" s="6">
        <v>2</v>
      </c>
      <c r="F974" s="6">
        <v>3</v>
      </c>
      <c r="G974" s="6" t="b">
        <v>0</v>
      </c>
      <c r="H974" s="6">
        <v>0</v>
      </c>
      <c r="I974" s="6">
        <v>2</v>
      </c>
      <c r="J974" s="12">
        <v>0.2</v>
      </c>
      <c r="K974" s="6">
        <v>0.2273</v>
      </c>
      <c r="L974" s="6">
        <v>0.69</v>
      </c>
      <c r="M974" s="6">
        <v>0.1045</v>
      </c>
      <c r="N974" s="6">
        <v>4</v>
      </c>
      <c r="O974" s="6">
        <v>8</v>
      </c>
      <c r="P974" s="6">
        <v>12</v>
      </c>
      <c r="Q974" s="15" t="str">
        <f t="shared" si="150"/>
        <v>Weekend</v>
      </c>
      <c r="R974" s="15" t="str">
        <f t="shared" si="151"/>
        <v>Late Night</v>
      </c>
      <c r="S974" s="15" t="str">
        <f t="shared" si="152"/>
        <v>Mild</v>
      </c>
      <c r="T974" s="15" t="str">
        <f t="shared" si="153"/>
        <v>Comfortable</v>
      </c>
      <c r="U974" s="15" t="str">
        <f t="shared" si="154"/>
        <v>Mist/Cloudy</v>
      </c>
      <c r="V974" s="15" t="str">
        <f t="shared" si="155"/>
        <v>Off Peak</v>
      </c>
      <c r="W974" s="15" t="str">
        <f t="shared" si="156"/>
        <v>Feb</v>
      </c>
      <c r="X974" s="15" t="str">
        <f t="shared" si="157"/>
        <v>2011-Feb</v>
      </c>
      <c r="Y974" s="15" t="str">
        <f t="shared" si="158"/>
        <v>Low Demand</v>
      </c>
      <c r="Z974" t="str">
        <f t="shared" si="159"/>
        <v>Sunday</v>
      </c>
    </row>
    <row r="975" spans="1:26" x14ac:dyDescent="0.35">
      <c r="A975" s="8">
        <v>974</v>
      </c>
      <c r="B975" s="9">
        <v>40587</v>
      </c>
      <c r="C975" s="8">
        <v>1</v>
      </c>
      <c r="D975" s="8">
        <v>0</v>
      </c>
      <c r="E975" s="8">
        <v>2</v>
      </c>
      <c r="F975" s="8">
        <v>4</v>
      </c>
      <c r="G975" s="8" t="b">
        <v>0</v>
      </c>
      <c r="H975" s="8">
        <v>0</v>
      </c>
      <c r="I975" s="8">
        <v>2</v>
      </c>
      <c r="J975" s="13">
        <v>0.2</v>
      </c>
      <c r="K975" s="8">
        <v>0.21210000000000001</v>
      </c>
      <c r="L975" s="8">
        <v>0.69</v>
      </c>
      <c r="M975" s="8">
        <v>0.16420000000000001</v>
      </c>
      <c r="N975" s="8">
        <v>0</v>
      </c>
      <c r="O975" s="8">
        <v>2</v>
      </c>
      <c r="P975" s="8">
        <v>2</v>
      </c>
      <c r="Q975" s="15" t="str">
        <f t="shared" si="150"/>
        <v>Weekend</v>
      </c>
      <c r="R975" s="15" t="str">
        <f t="shared" si="151"/>
        <v>Late Night</v>
      </c>
      <c r="S975" s="15" t="str">
        <f t="shared" si="152"/>
        <v>Mild</v>
      </c>
      <c r="T975" s="15" t="str">
        <f t="shared" si="153"/>
        <v>Comfortable</v>
      </c>
      <c r="U975" s="15" t="str">
        <f t="shared" si="154"/>
        <v>Mist/Cloudy</v>
      </c>
      <c r="V975" s="15" t="str">
        <f t="shared" si="155"/>
        <v>Off Peak</v>
      </c>
      <c r="W975" s="15" t="str">
        <f t="shared" si="156"/>
        <v>Feb</v>
      </c>
      <c r="X975" s="15" t="str">
        <f t="shared" si="157"/>
        <v>2011-Feb</v>
      </c>
      <c r="Y975" s="15" t="str">
        <f t="shared" si="158"/>
        <v>Low Demand</v>
      </c>
      <c r="Z975" t="str">
        <f t="shared" si="159"/>
        <v>Sunday</v>
      </c>
    </row>
    <row r="976" spans="1:26" x14ac:dyDescent="0.35">
      <c r="A976" s="6">
        <v>975</v>
      </c>
      <c r="B976" s="7">
        <v>40587</v>
      </c>
      <c r="C976" s="6">
        <v>1</v>
      </c>
      <c r="D976" s="6">
        <v>0</v>
      </c>
      <c r="E976" s="6">
        <v>2</v>
      </c>
      <c r="F976" s="6">
        <v>6</v>
      </c>
      <c r="G976" s="6" t="b">
        <v>0</v>
      </c>
      <c r="H976" s="6">
        <v>0</v>
      </c>
      <c r="I976" s="6">
        <v>2</v>
      </c>
      <c r="J976" s="12">
        <v>0.2</v>
      </c>
      <c r="K976" s="6">
        <v>0.21210000000000001</v>
      </c>
      <c r="L976" s="6">
        <v>0.69</v>
      </c>
      <c r="M976" s="6">
        <v>0.1343</v>
      </c>
      <c r="N976" s="6">
        <v>2</v>
      </c>
      <c r="O976" s="6">
        <v>3</v>
      </c>
      <c r="P976" s="6">
        <v>5</v>
      </c>
      <c r="Q976" s="15" t="str">
        <f t="shared" si="150"/>
        <v>Weekend</v>
      </c>
      <c r="R976" s="15" t="str">
        <f t="shared" si="151"/>
        <v>Morning</v>
      </c>
      <c r="S976" s="15" t="str">
        <f t="shared" si="152"/>
        <v>Mild</v>
      </c>
      <c r="T976" s="15" t="str">
        <f t="shared" si="153"/>
        <v>Comfortable</v>
      </c>
      <c r="U976" s="15" t="str">
        <f t="shared" si="154"/>
        <v>Mist/Cloudy</v>
      </c>
      <c r="V976" s="15" t="str">
        <f t="shared" si="155"/>
        <v>Off Peak</v>
      </c>
      <c r="W976" s="15" t="str">
        <f t="shared" si="156"/>
        <v>Feb</v>
      </c>
      <c r="X976" s="15" t="str">
        <f t="shared" si="157"/>
        <v>2011-Feb</v>
      </c>
      <c r="Y976" s="15" t="str">
        <f t="shared" si="158"/>
        <v>Low Demand</v>
      </c>
      <c r="Z976" t="str">
        <f t="shared" si="159"/>
        <v>Sunday</v>
      </c>
    </row>
    <row r="977" spans="1:26" x14ac:dyDescent="0.35">
      <c r="A977" s="8">
        <v>976</v>
      </c>
      <c r="B977" s="9">
        <v>40587</v>
      </c>
      <c r="C977" s="8">
        <v>1</v>
      </c>
      <c r="D977" s="8">
        <v>0</v>
      </c>
      <c r="E977" s="8">
        <v>2</v>
      </c>
      <c r="F977" s="8">
        <v>7</v>
      </c>
      <c r="G977" s="8" t="b">
        <v>0</v>
      </c>
      <c r="H977" s="8">
        <v>0</v>
      </c>
      <c r="I977" s="8">
        <v>2</v>
      </c>
      <c r="J977" s="13">
        <v>0.22</v>
      </c>
      <c r="K977" s="8">
        <v>0.2727</v>
      </c>
      <c r="L977" s="8">
        <v>0.55000000000000004</v>
      </c>
      <c r="M977" s="8">
        <v>0</v>
      </c>
      <c r="N977" s="8">
        <v>0</v>
      </c>
      <c r="O977" s="8">
        <v>3</v>
      </c>
      <c r="P977" s="8">
        <v>3</v>
      </c>
      <c r="Q977" s="15" t="str">
        <f t="shared" si="150"/>
        <v>Weekend</v>
      </c>
      <c r="R977" s="15" t="str">
        <f t="shared" si="151"/>
        <v>Morning</v>
      </c>
      <c r="S977" s="15" t="str">
        <f t="shared" si="152"/>
        <v>Hot</v>
      </c>
      <c r="T977" s="15" t="str">
        <f t="shared" si="153"/>
        <v>Comfortable</v>
      </c>
      <c r="U977" s="15" t="str">
        <f t="shared" si="154"/>
        <v>Mist/Cloudy</v>
      </c>
      <c r="V977" s="15" t="str">
        <f t="shared" si="155"/>
        <v>AM Peak</v>
      </c>
      <c r="W977" s="15" t="str">
        <f t="shared" si="156"/>
        <v>Feb</v>
      </c>
      <c r="X977" s="15" t="str">
        <f t="shared" si="157"/>
        <v>2011-Feb</v>
      </c>
      <c r="Y977" s="15" t="str">
        <f t="shared" si="158"/>
        <v>Low Demand</v>
      </c>
      <c r="Z977" t="str">
        <f t="shared" si="159"/>
        <v>Sunday</v>
      </c>
    </row>
    <row r="978" spans="1:26" x14ac:dyDescent="0.35">
      <c r="A978" s="6">
        <v>977</v>
      </c>
      <c r="B978" s="7">
        <v>40587</v>
      </c>
      <c r="C978" s="6">
        <v>1</v>
      </c>
      <c r="D978" s="6">
        <v>0</v>
      </c>
      <c r="E978" s="6">
        <v>2</v>
      </c>
      <c r="F978" s="6">
        <v>8</v>
      </c>
      <c r="G978" s="6" t="b">
        <v>0</v>
      </c>
      <c r="H978" s="6">
        <v>0</v>
      </c>
      <c r="I978" s="6">
        <v>2</v>
      </c>
      <c r="J978" s="12">
        <v>0.22</v>
      </c>
      <c r="K978" s="6">
        <v>0.2273</v>
      </c>
      <c r="L978" s="6">
        <v>0.64</v>
      </c>
      <c r="M978" s="6">
        <v>0.19400000000000001</v>
      </c>
      <c r="N978" s="6">
        <v>1</v>
      </c>
      <c r="O978" s="6">
        <v>11</v>
      </c>
      <c r="P978" s="6">
        <v>12</v>
      </c>
      <c r="Q978" s="15" t="str">
        <f t="shared" si="150"/>
        <v>Weekend</v>
      </c>
      <c r="R978" s="15" t="str">
        <f t="shared" si="151"/>
        <v>Morning</v>
      </c>
      <c r="S978" s="15" t="str">
        <f t="shared" si="152"/>
        <v>Hot</v>
      </c>
      <c r="T978" s="15" t="str">
        <f t="shared" si="153"/>
        <v>Comfortable</v>
      </c>
      <c r="U978" s="15" t="str">
        <f t="shared" si="154"/>
        <v>Mist/Cloudy</v>
      </c>
      <c r="V978" s="15" t="str">
        <f t="shared" si="155"/>
        <v>AM Peak</v>
      </c>
      <c r="W978" s="15" t="str">
        <f t="shared" si="156"/>
        <v>Feb</v>
      </c>
      <c r="X978" s="15" t="str">
        <f t="shared" si="157"/>
        <v>2011-Feb</v>
      </c>
      <c r="Y978" s="15" t="str">
        <f t="shared" si="158"/>
        <v>Low Demand</v>
      </c>
      <c r="Z978" t="str">
        <f t="shared" si="159"/>
        <v>Sunday</v>
      </c>
    </row>
    <row r="979" spans="1:26" x14ac:dyDescent="0.35">
      <c r="A979" s="8">
        <v>978</v>
      </c>
      <c r="B979" s="9">
        <v>40587</v>
      </c>
      <c r="C979" s="8">
        <v>1</v>
      </c>
      <c r="D979" s="8">
        <v>0</v>
      </c>
      <c r="E979" s="8">
        <v>2</v>
      </c>
      <c r="F979" s="8">
        <v>9</v>
      </c>
      <c r="G979" s="8" t="b">
        <v>0</v>
      </c>
      <c r="H979" s="8">
        <v>0</v>
      </c>
      <c r="I979" s="8">
        <v>2</v>
      </c>
      <c r="J979" s="13">
        <v>0.24</v>
      </c>
      <c r="K979" s="8">
        <v>0.2273</v>
      </c>
      <c r="L979" s="8">
        <v>0.6</v>
      </c>
      <c r="M979" s="8">
        <v>0.22389999999999999</v>
      </c>
      <c r="N979" s="8">
        <v>12</v>
      </c>
      <c r="O979" s="8">
        <v>35</v>
      </c>
      <c r="P979" s="8">
        <v>47</v>
      </c>
      <c r="Q979" s="15" t="str">
        <f t="shared" si="150"/>
        <v>Weekend</v>
      </c>
      <c r="R979" s="15" t="str">
        <f t="shared" si="151"/>
        <v>Morning</v>
      </c>
      <c r="S979" s="15" t="str">
        <f t="shared" si="152"/>
        <v>Hot</v>
      </c>
      <c r="T979" s="15" t="str">
        <f t="shared" si="153"/>
        <v>Comfortable</v>
      </c>
      <c r="U979" s="15" t="str">
        <f t="shared" si="154"/>
        <v>Mist/Cloudy</v>
      </c>
      <c r="V979" s="15" t="str">
        <f t="shared" si="155"/>
        <v>AM Peak</v>
      </c>
      <c r="W979" s="15" t="str">
        <f t="shared" si="156"/>
        <v>Feb</v>
      </c>
      <c r="X979" s="15" t="str">
        <f t="shared" si="157"/>
        <v>2011-Feb</v>
      </c>
      <c r="Y979" s="15" t="str">
        <f t="shared" si="158"/>
        <v>Low Demand</v>
      </c>
      <c r="Z979" t="str">
        <f t="shared" si="159"/>
        <v>Sunday</v>
      </c>
    </row>
    <row r="980" spans="1:26" x14ac:dyDescent="0.35">
      <c r="A980" s="6">
        <v>979</v>
      </c>
      <c r="B980" s="7">
        <v>40587</v>
      </c>
      <c r="C980" s="6">
        <v>1</v>
      </c>
      <c r="D980" s="6">
        <v>0</v>
      </c>
      <c r="E980" s="6">
        <v>2</v>
      </c>
      <c r="F980" s="6">
        <v>10</v>
      </c>
      <c r="G980" s="6" t="b">
        <v>0</v>
      </c>
      <c r="H980" s="6">
        <v>0</v>
      </c>
      <c r="I980" s="6">
        <v>1</v>
      </c>
      <c r="J980" s="12">
        <v>0.3</v>
      </c>
      <c r="K980" s="6">
        <v>0.2727</v>
      </c>
      <c r="L980" s="6">
        <v>0.45</v>
      </c>
      <c r="M980" s="6">
        <v>0.32840000000000003</v>
      </c>
      <c r="N980" s="6">
        <v>19</v>
      </c>
      <c r="O980" s="6">
        <v>86</v>
      </c>
      <c r="P980" s="6">
        <v>105</v>
      </c>
      <c r="Q980" s="15" t="str">
        <f t="shared" si="150"/>
        <v>Weekend</v>
      </c>
      <c r="R980" s="15" t="str">
        <f t="shared" si="151"/>
        <v>Morning</v>
      </c>
      <c r="S980" s="15" t="str">
        <f t="shared" si="152"/>
        <v>Hot</v>
      </c>
      <c r="T980" s="15" t="str">
        <f t="shared" si="153"/>
        <v>Comfortable</v>
      </c>
      <c r="U980" s="15" t="str">
        <f t="shared" si="154"/>
        <v>Clear</v>
      </c>
      <c r="V980" s="15" t="str">
        <f t="shared" si="155"/>
        <v>Off Peak</v>
      </c>
      <c r="W980" s="15" t="str">
        <f t="shared" si="156"/>
        <v>Feb</v>
      </c>
      <c r="X980" s="15" t="str">
        <f t="shared" si="157"/>
        <v>2011-Feb</v>
      </c>
      <c r="Y980" s="15" t="str">
        <f t="shared" si="158"/>
        <v>High Demand</v>
      </c>
      <c r="Z980" t="str">
        <f t="shared" si="159"/>
        <v>Sunday</v>
      </c>
    </row>
    <row r="981" spans="1:26" x14ac:dyDescent="0.35">
      <c r="A981" s="8">
        <v>980</v>
      </c>
      <c r="B981" s="9">
        <v>40587</v>
      </c>
      <c r="C981" s="8">
        <v>1</v>
      </c>
      <c r="D981" s="8">
        <v>0</v>
      </c>
      <c r="E981" s="8">
        <v>2</v>
      </c>
      <c r="F981" s="8">
        <v>11</v>
      </c>
      <c r="G981" s="8" t="b">
        <v>0</v>
      </c>
      <c r="H981" s="8">
        <v>0</v>
      </c>
      <c r="I981" s="8">
        <v>1</v>
      </c>
      <c r="J981" s="13">
        <v>0.32</v>
      </c>
      <c r="K981" s="8">
        <v>0.28789999999999999</v>
      </c>
      <c r="L981" s="8">
        <v>0.39</v>
      </c>
      <c r="M981" s="8">
        <v>0.44779999999999998</v>
      </c>
      <c r="N981" s="8">
        <v>26</v>
      </c>
      <c r="O981" s="8">
        <v>86</v>
      </c>
      <c r="P981" s="8">
        <v>112</v>
      </c>
      <c r="Q981" s="15" t="str">
        <f t="shared" si="150"/>
        <v>Weekend</v>
      </c>
      <c r="R981" s="15" t="str">
        <f t="shared" si="151"/>
        <v>Morning</v>
      </c>
      <c r="S981" s="15" t="str">
        <f t="shared" si="152"/>
        <v>Hot</v>
      </c>
      <c r="T981" s="15" t="str">
        <f t="shared" si="153"/>
        <v>Comfortable</v>
      </c>
      <c r="U981" s="15" t="str">
        <f t="shared" si="154"/>
        <v>Clear</v>
      </c>
      <c r="V981" s="15" t="str">
        <f t="shared" si="155"/>
        <v>Off Peak</v>
      </c>
      <c r="W981" s="15" t="str">
        <f t="shared" si="156"/>
        <v>Feb</v>
      </c>
      <c r="X981" s="15" t="str">
        <f t="shared" si="157"/>
        <v>2011-Feb</v>
      </c>
      <c r="Y981" s="15" t="str">
        <f t="shared" si="158"/>
        <v>High Demand</v>
      </c>
      <c r="Z981" t="str">
        <f t="shared" si="159"/>
        <v>Sunday</v>
      </c>
    </row>
    <row r="982" spans="1:26" x14ac:dyDescent="0.35">
      <c r="A982" s="6">
        <v>981</v>
      </c>
      <c r="B982" s="7">
        <v>40587</v>
      </c>
      <c r="C982" s="6">
        <v>1</v>
      </c>
      <c r="D982" s="6">
        <v>0</v>
      </c>
      <c r="E982" s="6">
        <v>2</v>
      </c>
      <c r="F982" s="6">
        <v>12</v>
      </c>
      <c r="G982" s="6" t="b">
        <v>0</v>
      </c>
      <c r="H982" s="6">
        <v>0</v>
      </c>
      <c r="I982" s="6">
        <v>1</v>
      </c>
      <c r="J982" s="12">
        <v>0.36</v>
      </c>
      <c r="K982" s="6">
        <v>0.31819999999999998</v>
      </c>
      <c r="L982" s="6">
        <v>0.32</v>
      </c>
      <c r="M982" s="6">
        <v>0.4627</v>
      </c>
      <c r="N982" s="6">
        <v>58</v>
      </c>
      <c r="O982" s="6">
        <v>94</v>
      </c>
      <c r="P982" s="6">
        <v>152</v>
      </c>
      <c r="Q982" s="15" t="str">
        <f t="shared" si="150"/>
        <v>Weekend</v>
      </c>
      <c r="R982" s="15" t="str">
        <f t="shared" si="151"/>
        <v>Afternoon</v>
      </c>
      <c r="S982" s="15" t="str">
        <f t="shared" si="152"/>
        <v>Hot</v>
      </c>
      <c r="T982" s="15" t="str">
        <f t="shared" si="153"/>
        <v>Dry</v>
      </c>
      <c r="U982" s="15" t="str">
        <f t="shared" si="154"/>
        <v>Clear</v>
      </c>
      <c r="V982" s="15" t="str">
        <f t="shared" si="155"/>
        <v>Off Peak</v>
      </c>
      <c r="W982" s="15" t="str">
        <f t="shared" si="156"/>
        <v>Feb</v>
      </c>
      <c r="X982" s="15" t="str">
        <f t="shared" si="157"/>
        <v>2011-Feb</v>
      </c>
      <c r="Y982" s="15" t="str">
        <f t="shared" si="158"/>
        <v>High Demand</v>
      </c>
      <c r="Z982" t="str">
        <f t="shared" si="159"/>
        <v>Sunday</v>
      </c>
    </row>
    <row r="983" spans="1:26" x14ac:dyDescent="0.35">
      <c r="A983" s="8">
        <v>982</v>
      </c>
      <c r="B983" s="9">
        <v>40587</v>
      </c>
      <c r="C983" s="8">
        <v>1</v>
      </c>
      <c r="D983" s="8">
        <v>0</v>
      </c>
      <c r="E983" s="8">
        <v>2</v>
      </c>
      <c r="F983" s="8">
        <v>13</v>
      </c>
      <c r="G983" s="8" t="b">
        <v>0</v>
      </c>
      <c r="H983" s="8">
        <v>0</v>
      </c>
      <c r="I983" s="8">
        <v>1</v>
      </c>
      <c r="J983" s="13">
        <v>0.38</v>
      </c>
      <c r="K983" s="8">
        <v>0.39389999999999997</v>
      </c>
      <c r="L983" s="8">
        <v>0.28999999999999998</v>
      </c>
      <c r="M983" s="8">
        <v>0.35820000000000002</v>
      </c>
      <c r="N983" s="8">
        <v>62</v>
      </c>
      <c r="O983" s="8">
        <v>92</v>
      </c>
      <c r="P983" s="8">
        <v>154</v>
      </c>
      <c r="Q983" s="15" t="str">
        <f t="shared" si="150"/>
        <v>Weekend</v>
      </c>
      <c r="R983" s="15" t="str">
        <f t="shared" si="151"/>
        <v>Afternoon</v>
      </c>
      <c r="S983" s="15" t="str">
        <f t="shared" si="152"/>
        <v>Hot</v>
      </c>
      <c r="T983" s="15" t="str">
        <f t="shared" si="153"/>
        <v>Dry</v>
      </c>
      <c r="U983" s="15" t="str">
        <f t="shared" si="154"/>
        <v>Clear</v>
      </c>
      <c r="V983" s="15" t="str">
        <f t="shared" si="155"/>
        <v>Off Peak</v>
      </c>
      <c r="W983" s="15" t="str">
        <f t="shared" si="156"/>
        <v>Feb</v>
      </c>
      <c r="X983" s="15" t="str">
        <f t="shared" si="157"/>
        <v>2011-Feb</v>
      </c>
      <c r="Y983" s="15" t="str">
        <f t="shared" si="158"/>
        <v>High Demand</v>
      </c>
      <c r="Z983" t="str">
        <f t="shared" si="159"/>
        <v>Sunday</v>
      </c>
    </row>
    <row r="984" spans="1:26" x14ac:dyDescent="0.35">
      <c r="A984" s="6">
        <v>983</v>
      </c>
      <c r="B984" s="7">
        <v>40587</v>
      </c>
      <c r="C984" s="6">
        <v>1</v>
      </c>
      <c r="D984" s="6">
        <v>0</v>
      </c>
      <c r="E984" s="6">
        <v>2</v>
      </c>
      <c r="F984" s="6">
        <v>14</v>
      </c>
      <c r="G984" s="6" t="b">
        <v>0</v>
      </c>
      <c r="H984" s="6">
        <v>0</v>
      </c>
      <c r="I984" s="6">
        <v>2</v>
      </c>
      <c r="J984" s="12">
        <v>0.4</v>
      </c>
      <c r="K984" s="6">
        <v>0.40910000000000002</v>
      </c>
      <c r="L984" s="6">
        <v>0.3</v>
      </c>
      <c r="M984" s="6">
        <v>0.41789999999999999</v>
      </c>
      <c r="N984" s="6">
        <v>51</v>
      </c>
      <c r="O984" s="6">
        <v>110</v>
      </c>
      <c r="P984" s="6">
        <v>161</v>
      </c>
      <c r="Q984" s="15" t="str">
        <f t="shared" si="150"/>
        <v>Weekend</v>
      </c>
      <c r="R984" s="15" t="str">
        <f t="shared" si="151"/>
        <v>Afternoon</v>
      </c>
      <c r="S984" s="15" t="str">
        <f t="shared" si="152"/>
        <v>Hot</v>
      </c>
      <c r="T984" s="15" t="str">
        <f t="shared" si="153"/>
        <v>Dry</v>
      </c>
      <c r="U984" s="15" t="str">
        <f t="shared" si="154"/>
        <v>Mist/Cloudy</v>
      </c>
      <c r="V984" s="15" t="str">
        <f t="shared" si="155"/>
        <v>Off Peak</v>
      </c>
      <c r="W984" s="15" t="str">
        <f t="shared" si="156"/>
        <v>Feb</v>
      </c>
      <c r="X984" s="15" t="str">
        <f t="shared" si="157"/>
        <v>2011-Feb</v>
      </c>
      <c r="Y984" s="15" t="str">
        <f t="shared" si="158"/>
        <v>High Demand</v>
      </c>
      <c r="Z984" t="str">
        <f t="shared" si="159"/>
        <v>Sunday</v>
      </c>
    </row>
    <row r="985" spans="1:26" x14ac:dyDescent="0.35">
      <c r="A985" s="8">
        <v>984</v>
      </c>
      <c r="B985" s="9">
        <v>40587</v>
      </c>
      <c r="C985" s="8">
        <v>1</v>
      </c>
      <c r="D985" s="8">
        <v>0</v>
      </c>
      <c r="E985" s="8">
        <v>2</v>
      </c>
      <c r="F985" s="8">
        <v>15</v>
      </c>
      <c r="G985" s="8" t="b">
        <v>0</v>
      </c>
      <c r="H985" s="8">
        <v>0</v>
      </c>
      <c r="I985" s="8">
        <v>2</v>
      </c>
      <c r="J985" s="13">
        <v>0.4</v>
      </c>
      <c r="K985" s="8">
        <v>0.40910000000000002</v>
      </c>
      <c r="L985" s="8">
        <v>0.3</v>
      </c>
      <c r="M985" s="8">
        <v>0.29849999999999999</v>
      </c>
      <c r="N985" s="8">
        <v>40</v>
      </c>
      <c r="O985" s="8">
        <v>122</v>
      </c>
      <c r="P985" s="8">
        <v>162</v>
      </c>
      <c r="Q985" s="15" t="str">
        <f t="shared" si="150"/>
        <v>Weekend</v>
      </c>
      <c r="R985" s="15" t="str">
        <f t="shared" si="151"/>
        <v>Afternoon</v>
      </c>
      <c r="S985" s="15" t="str">
        <f t="shared" si="152"/>
        <v>Hot</v>
      </c>
      <c r="T985" s="15" t="str">
        <f t="shared" si="153"/>
        <v>Dry</v>
      </c>
      <c r="U985" s="15" t="str">
        <f t="shared" si="154"/>
        <v>Mist/Cloudy</v>
      </c>
      <c r="V985" s="15" t="str">
        <f t="shared" si="155"/>
        <v>Off Peak</v>
      </c>
      <c r="W985" s="15" t="str">
        <f t="shared" si="156"/>
        <v>Feb</v>
      </c>
      <c r="X985" s="15" t="str">
        <f t="shared" si="157"/>
        <v>2011-Feb</v>
      </c>
      <c r="Y985" s="15" t="str">
        <f t="shared" si="158"/>
        <v>High Demand</v>
      </c>
      <c r="Z985" t="str">
        <f t="shared" si="159"/>
        <v>Sunday</v>
      </c>
    </row>
    <row r="986" spans="1:26" x14ac:dyDescent="0.35">
      <c r="A986" s="6">
        <v>985</v>
      </c>
      <c r="B986" s="7">
        <v>40587</v>
      </c>
      <c r="C986" s="6">
        <v>1</v>
      </c>
      <c r="D986" s="6">
        <v>0</v>
      </c>
      <c r="E986" s="6">
        <v>2</v>
      </c>
      <c r="F986" s="6">
        <v>16</v>
      </c>
      <c r="G986" s="6" t="b">
        <v>0</v>
      </c>
      <c r="H986" s="6">
        <v>0</v>
      </c>
      <c r="I986" s="6">
        <v>2</v>
      </c>
      <c r="J986" s="12">
        <v>0.42</v>
      </c>
      <c r="K986" s="6">
        <v>0.42420000000000002</v>
      </c>
      <c r="L986" s="6">
        <v>0.28000000000000003</v>
      </c>
      <c r="M986" s="6">
        <v>0.32840000000000003</v>
      </c>
      <c r="N986" s="6">
        <v>28</v>
      </c>
      <c r="O986" s="6">
        <v>106</v>
      </c>
      <c r="P986" s="6">
        <v>134</v>
      </c>
      <c r="Q986" s="15" t="str">
        <f t="shared" si="150"/>
        <v>Weekend</v>
      </c>
      <c r="R986" s="15" t="str">
        <f t="shared" si="151"/>
        <v>Afternoon</v>
      </c>
      <c r="S986" s="15" t="str">
        <f t="shared" si="152"/>
        <v>Hot</v>
      </c>
      <c r="T986" s="15" t="str">
        <f t="shared" si="153"/>
        <v>Dry</v>
      </c>
      <c r="U986" s="15" t="str">
        <f t="shared" si="154"/>
        <v>Mist/Cloudy</v>
      </c>
      <c r="V986" s="15" t="str">
        <f t="shared" si="155"/>
        <v>Off Peak</v>
      </c>
      <c r="W986" s="15" t="str">
        <f t="shared" si="156"/>
        <v>Feb</v>
      </c>
      <c r="X986" s="15" t="str">
        <f t="shared" si="157"/>
        <v>2011-Feb</v>
      </c>
      <c r="Y986" s="15" t="str">
        <f t="shared" si="158"/>
        <v>High Demand</v>
      </c>
      <c r="Z986" t="str">
        <f t="shared" si="159"/>
        <v>Sunday</v>
      </c>
    </row>
    <row r="987" spans="1:26" x14ac:dyDescent="0.35">
      <c r="A987" s="8">
        <v>986</v>
      </c>
      <c r="B987" s="9">
        <v>40587</v>
      </c>
      <c r="C987" s="8">
        <v>1</v>
      </c>
      <c r="D987" s="8">
        <v>0</v>
      </c>
      <c r="E987" s="8">
        <v>2</v>
      </c>
      <c r="F987" s="8">
        <v>17</v>
      </c>
      <c r="G987" s="8" t="b">
        <v>0</v>
      </c>
      <c r="H987" s="8">
        <v>0</v>
      </c>
      <c r="I987" s="8">
        <v>1</v>
      </c>
      <c r="J987" s="13">
        <v>0.42</v>
      </c>
      <c r="K987" s="8">
        <v>0.42420000000000002</v>
      </c>
      <c r="L987" s="8">
        <v>0.28000000000000003</v>
      </c>
      <c r="M987" s="8">
        <v>0.32840000000000003</v>
      </c>
      <c r="N987" s="8">
        <v>30</v>
      </c>
      <c r="O987" s="8">
        <v>95</v>
      </c>
      <c r="P987" s="8">
        <v>125</v>
      </c>
      <c r="Q987" s="15" t="str">
        <f t="shared" si="150"/>
        <v>Weekend</v>
      </c>
      <c r="R987" s="15" t="str">
        <f t="shared" si="151"/>
        <v>Night</v>
      </c>
      <c r="S987" s="15" t="str">
        <f t="shared" si="152"/>
        <v>Hot</v>
      </c>
      <c r="T987" s="15" t="str">
        <f t="shared" si="153"/>
        <v>Dry</v>
      </c>
      <c r="U987" s="15" t="str">
        <f t="shared" si="154"/>
        <v>Clear</v>
      </c>
      <c r="V987" s="15" t="str">
        <f t="shared" si="155"/>
        <v>PM Peak</v>
      </c>
      <c r="W987" s="15" t="str">
        <f t="shared" si="156"/>
        <v>Feb</v>
      </c>
      <c r="X987" s="15" t="str">
        <f t="shared" si="157"/>
        <v>2011-Feb</v>
      </c>
      <c r="Y987" s="15" t="str">
        <f t="shared" si="158"/>
        <v>High Demand</v>
      </c>
      <c r="Z987" t="str">
        <f t="shared" si="159"/>
        <v>Sunday</v>
      </c>
    </row>
    <row r="988" spans="1:26" x14ac:dyDescent="0.35">
      <c r="A988" s="6">
        <v>987</v>
      </c>
      <c r="B988" s="7">
        <v>40587</v>
      </c>
      <c r="C988" s="6">
        <v>1</v>
      </c>
      <c r="D988" s="6">
        <v>0</v>
      </c>
      <c r="E988" s="6">
        <v>2</v>
      </c>
      <c r="F988" s="6">
        <v>18</v>
      </c>
      <c r="G988" s="6" t="b">
        <v>0</v>
      </c>
      <c r="H988" s="6">
        <v>0</v>
      </c>
      <c r="I988" s="6">
        <v>1</v>
      </c>
      <c r="J988" s="12">
        <v>0.4</v>
      </c>
      <c r="K988" s="6">
        <v>0.40910000000000002</v>
      </c>
      <c r="L988" s="6">
        <v>0.32</v>
      </c>
      <c r="M988" s="6">
        <v>0.29849999999999999</v>
      </c>
      <c r="N988" s="6">
        <v>17</v>
      </c>
      <c r="O988" s="6">
        <v>78</v>
      </c>
      <c r="P988" s="6">
        <v>95</v>
      </c>
      <c r="Q988" s="15" t="str">
        <f t="shared" si="150"/>
        <v>Weekend</v>
      </c>
      <c r="R988" s="15" t="str">
        <f t="shared" si="151"/>
        <v>Night</v>
      </c>
      <c r="S988" s="15" t="str">
        <f t="shared" si="152"/>
        <v>Hot</v>
      </c>
      <c r="T988" s="15" t="str">
        <f t="shared" si="153"/>
        <v>Dry</v>
      </c>
      <c r="U988" s="15" t="str">
        <f t="shared" si="154"/>
        <v>Clear</v>
      </c>
      <c r="V988" s="15" t="str">
        <f t="shared" si="155"/>
        <v>PM Peak</v>
      </c>
      <c r="W988" s="15" t="str">
        <f t="shared" si="156"/>
        <v>Feb</v>
      </c>
      <c r="X988" s="15" t="str">
        <f t="shared" si="157"/>
        <v>2011-Feb</v>
      </c>
      <c r="Y988" s="15" t="str">
        <f t="shared" si="158"/>
        <v>High Demand</v>
      </c>
      <c r="Z988" t="str">
        <f t="shared" si="159"/>
        <v>Sunday</v>
      </c>
    </row>
    <row r="989" spans="1:26" x14ac:dyDescent="0.35">
      <c r="A989" s="8">
        <v>988</v>
      </c>
      <c r="B989" s="9">
        <v>40587</v>
      </c>
      <c r="C989" s="8">
        <v>1</v>
      </c>
      <c r="D989" s="8">
        <v>0</v>
      </c>
      <c r="E989" s="8">
        <v>2</v>
      </c>
      <c r="F989" s="8">
        <v>19</v>
      </c>
      <c r="G989" s="8" t="b">
        <v>0</v>
      </c>
      <c r="H989" s="8">
        <v>0</v>
      </c>
      <c r="I989" s="8">
        <v>1</v>
      </c>
      <c r="J989" s="13">
        <v>0.4</v>
      </c>
      <c r="K989" s="8">
        <v>0.40910000000000002</v>
      </c>
      <c r="L989" s="8">
        <v>0.35</v>
      </c>
      <c r="M989" s="8">
        <v>0.28360000000000002</v>
      </c>
      <c r="N989" s="8">
        <v>11</v>
      </c>
      <c r="O989" s="8">
        <v>50</v>
      </c>
      <c r="P989" s="8">
        <v>61</v>
      </c>
      <c r="Q989" s="15" t="str">
        <f t="shared" si="150"/>
        <v>Weekend</v>
      </c>
      <c r="R989" s="15" t="str">
        <f t="shared" si="151"/>
        <v>Night</v>
      </c>
      <c r="S989" s="15" t="str">
        <f t="shared" si="152"/>
        <v>Hot</v>
      </c>
      <c r="T989" s="15" t="str">
        <f t="shared" si="153"/>
        <v>Dry</v>
      </c>
      <c r="U989" s="15" t="str">
        <f t="shared" si="154"/>
        <v>Clear</v>
      </c>
      <c r="V989" s="15" t="str">
        <f t="shared" si="155"/>
        <v>PM Peak</v>
      </c>
      <c r="W989" s="15" t="str">
        <f t="shared" si="156"/>
        <v>Feb</v>
      </c>
      <c r="X989" s="15" t="str">
        <f t="shared" si="157"/>
        <v>2011-Feb</v>
      </c>
      <c r="Y989" s="15" t="str">
        <f t="shared" si="158"/>
        <v>High Demand</v>
      </c>
      <c r="Z989" t="str">
        <f t="shared" si="159"/>
        <v>Sunday</v>
      </c>
    </row>
    <row r="990" spans="1:26" x14ac:dyDescent="0.35">
      <c r="A990" s="6">
        <v>989</v>
      </c>
      <c r="B990" s="7">
        <v>40587</v>
      </c>
      <c r="C990" s="6">
        <v>1</v>
      </c>
      <c r="D990" s="6">
        <v>0</v>
      </c>
      <c r="E990" s="6">
        <v>2</v>
      </c>
      <c r="F990" s="6">
        <v>20</v>
      </c>
      <c r="G990" s="6" t="b">
        <v>0</v>
      </c>
      <c r="H990" s="6">
        <v>0</v>
      </c>
      <c r="I990" s="6">
        <v>1</v>
      </c>
      <c r="J990" s="12">
        <v>0.4</v>
      </c>
      <c r="K990" s="6">
        <v>0.40910000000000002</v>
      </c>
      <c r="L990" s="6">
        <v>0.35</v>
      </c>
      <c r="M990" s="6">
        <v>0.32840000000000003</v>
      </c>
      <c r="N990" s="6">
        <v>15</v>
      </c>
      <c r="O990" s="6">
        <v>32</v>
      </c>
      <c r="P990" s="6">
        <v>47</v>
      </c>
      <c r="Q990" s="15" t="str">
        <f t="shared" si="150"/>
        <v>Weekend</v>
      </c>
      <c r="R990" s="15" t="str">
        <f t="shared" si="151"/>
        <v>Night</v>
      </c>
      <c r="S990" s="15" t="str">
        <f t="shared" si="152"/>
        <v>Hot</v>
      </c>
      <c r="T990" s="15" t="str">
        <f t="shared" si="153"/>
        <v>Dry</v>
      </c>
      <c r="U990" s="15" t="str">
        <f t="shared" si="154"/>
        <v>Clear</v>
      </c>
      <c r="V990" s="15" t="str">
        <f t="shared" si="155"/>
        <v>Off Peak</v>
      </c>
      <c r="W990" s="15" t="str">
        <f t="shared" si="156"/>
        <v>Feb</v>
      </c>
      <c r="X990" s="15" t="str">
        <f t="shared" si="157"/>
        <v>2011-Feb</v>
      </c>
      <c r="Y990" s="15" t="str">
        <f t="shared" si="158"/>
        <v>Low Demand</v>
      </c>
      <c r="Z990" t="str">
        <f t="shared" si="159"/>
        <v>Sunday</v>
      </c>
    </row>
    <row r="991" spans="1:26" x14ac:dyDescent="0.35">
      <c r="A991" s="8">
        <v>990</v>
      </c>
      <c r="B991" s="9">
        <v>40587</v>
      </c>
      <c r="C991" s="8">
        <v>1</v>
      </c>
      <c r="D991" s="8">
        <v>0</v>
      </c>
      <c r="E991" s="8">
        <v>2</v>
      </c>
      <c r="F991" s="8">
        <v>21</v>
      </c>
      <c r="G991" s="8" t="b">
        <v>0</v>
      </c>
      <c r="H991" s="8">
        <v>0</v>
      </c>
      <c r="I991" s="8">
        <v>1</v>
      </c>
      <c r="J991" s="13">
        <v>0.4</v>
      </c>
      <c r="K991" s="8">
        <v>0.40910000000000002</v>
      </c>
      <c r="L991" s="8">
        <v>0.35</v>
      </c>
      <c r="M991" s="8">
        <v>0.35820000000000002</v>
      </c>
      <c r="N991" s="8">
        <v>6</v>
      </c>
      <c r="O991" s="8">
        <v>45</v>
      </c>
      <c r="P991" s="8">
        <v>51</v>
      </c>
      <c r="Q991" s="15" t="str">
        <f t="shared" si="150"/>
        <v>Weekend</v>
      </c>
      <c r="R991" s="15" t="str">
        <f t="shared" si="151"/>
        <v>Night</v>
      </c>
      <c r="S991" s="15" t="str">
        <f t="shared" si="152"/>
        <v>Hot</v>
      </c>
      <c r="T991" s="15" t="str">
        <f t="shared" si="153"/>
        <v>Dry</v>
      </c>
      <c r="U991" s="15" t="str">
        <f t="shared" si="154"/>
        <v>Clear</v>
      </c>
      <c r="V991" s="15" t="str">
        <f t="shared" si="155"/>
        <v>Off Peak</v>
      </c>
      <c r="W991" s="15" t="str">
        <f t="shared" si="156"/>
        <v>Feb</v>
      </c>
      <c r="X991" s="15" t="str">
        <f t="shared" si="157"/>
        <v>2011-Feb</v>
      </c>
      <c r="Y991" s="15" t="str">
        <f t="shared" si="158"/>
        <v>Low Demand</v>
      </c>
      <c r="Z991" t="str">
        <f t="shared" si="159"/>
        <v>Sunday</v>
      </c>
    </row>
    <row r="992" spans="1:26" x14ac:dyDescent="0.35">
      <c r="A992" s="6">
        <v>991</v>
      </c>
      <c r="B992" s="7">
        <v>40587</v>
      </c>
      <c r="C992" s="6">
        <v>1</v>
      </c>
      <c r="D992" s="6">
        <v>0</v>
      </c>
      <c r="E992" s="6">
        <v>2</v>
      </c>
      <c r="F992" s="6">
        <v>22</v>
      </c>
      <c r="G992" s="6" t="b">
        <v>0</v>
      </c>
      <c r="H992" s="6">
        <v>0</v>
      </c>
      <c r="I992" s="6">
        <v>1</v>
      </c>
      <c r="J992" s="12">
        <v>0.4</v>
      </c>
      <c r="K992" s="6">
        <v>0.40910000000000002</v>
      </c>
      <c r="L992" s="6">
        <v>0.35</v>
      </c>
      <c r="M992" s="6">
        <v>0.29849999999999999</v>
      </c>
      <c r="N992" s="6">
        <v>5</v>
      </c>
      <c r="O992" s="6">
        <v>31</v>
      </c>
      <c r="P992" s="6">
        <v>36</v>
      </c>
      <c r="Q992" s="15" t="str">
        <f t="shared" si="150"/>
        <v>Weekend</v>
      </c>
      <c r="R992" s="15" t="str">
        <f t="shared" si="151"/>
        <v>Night</v>
      </c>
      <c r="S992" s="15" t="str">
        <f t="shared" si="152"/>
        <v>Hot</v>
      </c>
      <c r="T992" s="15" t="str">
        <f t="shared" si="153"/>
        <v>Dry</v>
      </c>
      <c r="U992" s="15" t="str">
        <f t="shared" si="154"/>
        <v>Clear</v>
      </c>
      <c r="V992" s="15" t="str">
        <f t="shared" si="155"/>
        <v>Off Peak</v>
      </c>
      <c r="W992" s="15" t="str">
        <f t="shared" si="156"/>
        <v>Feb</v>
      </c>
      <c r="X992" s="15" t="str">
        <f t="shared" si="157"/>
        <v>2011-Feb</v>
      </c>
      <c r="Y992" s="15" t="str">
        <f t="shared" si="158"/>
        <v>Low Demand</v>
      </c>
      <c r="Z992" t="str">
        <f t="shared" si="159"/>
        <v>Sunday</v>
      </c>
    </row>
    <row r="993" spans="1:26" x14ac:dyDescent="0.35">
      <c r="A993" s="8">
        <v>992</v>
      </c>
      <c r="B993" s="9">
        <v>40587</v>
      </c>
      <c r="C993" s="8">
        <v>1</v>
      </c>
      <c r="D993" s="8">
        <v>0</v>
      </c>
      <c r="E993" s="8">
        <v>2</v>
      </c>
      <c r="F993" s="8">
        <v>23</v>
      </c>
      <c r="G993" s="8" t="b">
        <v>0</v>
      </c>
      <c r="H993" s="8">
        <v>0</v>
      </c>
      <c r="I993" s="8">
        <v>1</v>
      </c>
      <c r="J993" s="13">
        <v>0.4</v>
      </c>
      <c r="K993" s="8">
        <v>0.40910000000000002</v>
      </c>
      <c r="L993" s="8">
        <v>0.35</v>
      </c>
      <c r="M993" s="8">
        <v>0.35820000000000002</v>
      </c>
      <c r="N993" s="8">
        <v>3</v>
      </c>
      <c r="O993" s="8">
        <v>27</v>
      </c>
      <c r="P993" s="8">
        <v>30</v>
      </c>
      <c r="Q993" s="15" t="str">
        <f t="shared" si="150"/>
        <v>Weekend</v>
      </c>
      <c r="R993" s="15" t="str">
        <f t="shared" si="151"/>
        <v>Night</v>
      </c>
      <c r="S993" s="15" t="str">
        <f t="shared" si="152"/>
        <v>Hot</v>
      </c>
      <c r="T993" s="15" t="str">
        <f t="shared" si="153"/>
        <v>Dry</v>
      </c>
      <c r="U993" s="15" t="str">
        <f t="shared" si="154"/>
        <v>Clear</v>
      </c>
      <c r="V993" s="15" t="str">
        <f t="shared" si="155"/>
        <v>Off Peak</v>
      </c>
      <c r="W993" s="15" t="str">
        <f t="shared" si="156"/>
        <v>Feb</v>
      </c>
      <c r="X993" s="15" t="str">
        <f t="shared" si="157"/>
        <v>2011-Feb</v>
      </c>
      <c r="Y993" s="15" t="str">
        <f t="shared" si="158"/>
        <v>Low Demand</v>
      </c>
      <c r="Z993" t="str">
        <f t="shared" si="159"/>
        <v>Sunday</v>
      </c>
    </row>
    <row r="994" spans="1:26" x14ac:dyDescent="0.35">
      <c r="A994" s="6">
        <v>993</v>
      </c>
      <c r="B994" s="7">
        <v>40588</v>
      </c>
      <c r="C994" s="6">
        <v>1</v>
      </c>
      <c r="D994" s="6">
        <v>0</v>
      </c>
      <c r="E994" s="6">
        <v>2</v>
      </c>
      <c r="F994" s="6">
        <v>0</v>
      </c>
      <c r="G994" s="6" t="b">
        <v>0</v>
      </c>
      <c r="H994" s="6">
        <v>1</v>
      </c>
      <c r="I994" s="6">
        <v>1</v>
      </c>
      <c r="J994" s="12">
        <v>0.38</v>
      </c>
      <c r="K994" s="6">
        <v>0.39389999999999997</v>
      </c>
      <c r="L994" s="6">
        <v>0.37</v>
      </c>
      <c r="M994" s="6">
        <v>0.35820000000000002</v>
      </c>
      <c r="N994" s="6">
        <v>3</v>
      </c>
      <c r="O994" s="6">
        <v>8</v>
      </c>
      <c r="P994" s="6">
        <v>11</v>
      </c>
      <c r="Q994" s="15" t="str">
        <f t="shared" si="150"/>
        <v>Weekday</v>
      </c>
      <c r="R994" s="15" t="str">
        <f t="shared" si="151"/>
        <v>Late Night</v>
      </c>
      <c r="S994" s="15" t="str">
        <f t="shared" si="152"/>
        <v>Hot</v>
      </c>
      <c r="T994" s="15" t="str">
        <f t="shared" si="153"/>
        <v>Comfortable</v>
      </c>
      <c r="U994" s="15" t="str">
        <f t="shared" si="154"/>
        <v>Clear</v>
      </c>
      <c r="V994" s="15" t="str">
        <f t="shared" si="155"/>
        <v>Off Peak</v>
      </c>
      <c r="W994" s="15" t="str">
        <f t="shared" si="156"/>
        <v>Feb</v>
      </c>
      <c r="X994" s="15" t="str">
        <f t="shared" si="157"/>
        <v>2011-Feb</v>
      </c>
      <c r="Y994" s="15" t="str">
        <f t="shared" si="158"/>
        <v>Low Demand</v>
      </c>
      <c r="Z994" t="str">
        <f t="shared" si="159"/>
        <v>Monday</v>
      </c>
    </row>
    <row r="995" spans="1:26" x14ac:dyDescent="0.35">
      <c r="A995" s="8">
        <v>994</v>
      </c>
      <c r="B995" s="9">
        <v>40588</v>
      </c>
      <c r="C995" s="8">
        <v>1</v>
      </c>
      <c r="D995" s="8">
        <v>0</v>
      </c>
      <c r="E995" s="8">
        <v>2</v>
      </c>
      <c r="F995" s="8">
        <v>1</v>
      </c>
      <c r="G995" s="8" t="b">
        <v>0</v>
      </c>
      <c r="H995" s="8">
        <v>1</v>
      </c>
      <c r="I995" s="8">
        <v>1</v>
      </c>
      <c r="J995" s="13">
        <v>0.38</v>
      </c>
      <c r="K995" s="8">
        <v>0.39389999999999997</v>
      </c>
      <c r="L995" s="8">
        <v>0.37</v>
      </c>
      <c r="M995" s="8">
        <v>0.35820000000000002</v>
      </c>
      <c r="N995" s="8">
        <v>1</v>
      </c>
      <c r="O995" s="8">
        <v>6</v>
      </c>
      <c r="P995" s="8">
        <v>7</v>
      </c>
      <c r="Q995" s="15" t="str">
        <f t="shared" si="150"/>
        <v>Weekday</v>
      </c>
      <c r="R995" s="15" t="str">
        <f t="shared" si="151"/>
        <v>Late Night</v>
      </c>
      <c r="S995" s="15" t="str">
        <f t="shared" si="152"/>
        <v>Hot</v>
      </c>
      <c r="T995" s="15" t="str">
        <f t="shared" si="153"/>
        <v>Comfortable</v>
      </c>
      <c r="U995" s="15" t="str">
        <f t="shared" si="154"/>
        <v>Clear</v>
      </c>
      <c r="V995" s="15" t="str">
        <f t="shared" si="155"/>
        <v>Off Peak</v>
      </c>
      <c r="W995" s="15" t="str">
        <f t="shared" si="156"/>
        <v>Feb</v>
      </c>
      <c r="X995" s="15" t="str">
        <f t="shared" si="157"/>
        <v>2011-Feb</v>
      </c>
      <c r="Y995" s="15" t="str">
        <f t="shared" si="158"/>
        <v>Low Demand</v>
      </c>
      <c r="Z995" t="str">
        <f t="shared" si="159"/>
        <v>Monday</v>
      </c>
    </row>
    <row r="996" spans="1:26" x14ac:dyDescent="0.35">
      <c r="A996" s="6">
        <v>995</v>
      </c>
      <c r="B996" s="7">
        <v>40588</v>
      </c>
      <c r="C996" s="6">
        <v>1</v>
      </c>
      <c r="D996" s="6">
        <v>0</v>
      </c>
      <c r="E996" s="6">
        <v>2</v>
      </c>
      <c r="F996" s="6">
        <v>2</v>
      </c>
      <c r="G996" s="6" t="b">
        <v>0</v>
      </c>
      <c r="H996" s="6">
        <v>1</v>
      </c>
      <c r="I996" s="6">
        <v>1</v>
      </c>
      <c r="J996" s="12">
        <v>0.36</v>
      </c>
      <c r="K996" s="6">
        <v>0.33329999999999999</v>
      </c>
      <c r="L996" s="6">
        <v>0.4</v>
      </c>
      <c r="M996" s="6">
        <v>0.29849999999999999</v>
      </c>
      <c r="N996" s="6">
        <v>0</v>
      </c>
      <c r="O996" s="6">
        <v>2</v>
      </c>
      <c r="P996" s="6">
        <v>2</v>
      </c>
      <c r="Q996" s="15" t="str">
        <f t="shared" si="150"/>
        <v>Weekday</v>
      </c>
      <c r="R996" s="15" t="str">
        <f t="shared" si="151"/>
        <v>Late Night</v>
      </c>
      <c r="S996" s="15" t="str">
        <f t="shared" si="152"/>
        <v>Hot</v>
      </c>
      <c r="T996" s="15" t="str">
        <f t="shared" si="153"/>
        <v>Comfortable</v>
      </c>
      <c r="U996" s="15" t="str">
        <f t="shared" si="154"/>
        <v>Clear</v>
      </c>
      <c r="V996" s="15" t="str">
        <f t="shared" si="155"/>
        <v>Off Peak</v>
      </c>
      <c r="W996" s="15" t="str">
        <f t="shared" si="156"/>
        <v>Feb</v>
      </c>
      <c r="X996" s="15" t="str">
        <f t="shared" si="157"/>
        <v>2011-Feb</v>
      </c>
      <c r="Y996" s="15" t="str">
        <f t="shared" si="158"/>
        <v>Low Demand</v>
      </c>
      <c r="Z996" t="str">
        <f t="shared" si="159"/>
        <v>Monday</v>
      </c>
    </row>
    <row r="997" spans="1:26" x14ac:dyDescent="0.35">
      <c r="A997" s="8">
        <v>996</v>
      </c>
      <c r="B997" s="9">
        <v>40588</v>
      </c>
      <c r="C997" s="8">
        <v>1</v>
      </c>
      <c r="D997" s="8">
        <v>0</v>
      </c>
      <c r="E997" s="8">
        <v>2</v>
      </c>
      <c r="F997" s="8">
        <v>3</v>
      </c>
      <c r="G997" s="8" t="b">
        <v>0</v>
      </c>
      <c r="H997" s="8">
        <v>1</v>
      </c>
      <c r="I997" s="8">
        <v>1</v>
      </c>
      <c r="J997" s="13">
        <v>0.34</v>
      </c>
      <c r="K997" s="8">
        <v>0.31819999999999998</v>
      </c>
      <c r="L997" s="8">
        <v>0.46</v>
      </c>
      <c r="M997" s="8">
        <v>0.22389999999999999</v>
      </c>
      <c r="N997" s="8">
        <v>1</v>
      </c>
      <c r="O997" s="8">
        <v>1</v>
      </c>
      <c r="P997" s="8">
        <v>2</v>
      </c>
      <c r="Q997" s="15" t="str">
        <f t="shared" si="150"/>
        <v>Weekday</v>
      </c>
      <c r="R997" s="15" t="str">
        <f t="shared" si="151"/>
        <v>Late Night</v>
      </c>
      <c r="S997" s="15" t="str">
        <f t="shared" si="152"/>
        <v>Hot</v>
      </c>
      <c r="T997" s="15" t="str">
        <f t="shared" si="153"/>
        <v>Comfortable</v>
      </c>
      <c r="U997" s="15" t="str">
        <f t="shared" si="154"/>
        <v>Clear</v>
      </c>
      <c r="V997" s="15" t="str">
        <f t="shared" si="155"/>
        <v>Off Peak</v>
      </c>
      <c r="W997" s="15" t="str">
        <f t="shared" si="156"/>
        <v>Feb</v>
      </c>
      <c r="X997" s="15" t="str">
        <f t="shared" si="157"/>
        <v>2011-Feb</v>
      </c>
      <c r="Y997" s="15" t="str">
        <f t="shared" si="158"/>
        <v>Low Demand</v>
      </c>
      <c r="Z997" t="str">
        <f t="shared" si="159"/>
        <v>Monday</v>
      </c>
    </row>
    <row r="998" spans="1:26" x14ac:dyDescent="0.35">
      <c r="A998" s="6">
        <v>997</v>
      </c>
      <c r="B998" s="7">
        <v>40588</v>
      </c>
      <c r="C998" s="6">
        <v>1</v>
      </c>
      <c r="D998" s="6">
        <v>0</v>
      </c>
      <c r="E998" s="6">
        <v>2</v>
      </c>
      <c r="F998" s="6">
        <v>4</v>
      </c>
      <c r="G998" s="6" t="b">
        <v>0</v>
      </c>
      <c r="H998" s="6">
        <v>1</v>
      </c>
      <c r="I998" s="6">
        <v>1</v>
      </c>
      <c r="J998" s="12">
        <v>0.32</v>
      </c>
      <c r="K998" s="6">
        <v>0.30299999999999999</v>
      </c>
      <c r="L998" s="6">
        <v>0.53</v>
      </c>
      <c r="M998" s="6">
        <v>0.28360000000000002</v>
      </c>
      <c r="N998" s="6">
        <v>0</v>
      </c>
      <c r="O998" s="6">
        <v>2</v>
      </c>
      <c r="P998" s="6">
        <v>2</v>
      </c>
      <c r="Q998" s="15" t="str">
        <f t="shared" si="150"/>
        <v>Weekday</v>
      </c>
      <c r="R998" s="15" t="str">
        <f t="shared" si="151"/>
        <v>Late Night</v>
      </c>
      <c r="S998" s="15" t="str">
        <f t="shared" si="152"/>
        <v>Hot</v>
      </c>
      <c r="T998" s="15" t="str">
        <f t="shared" si="153"/>
        <v>Comfortable</v>
      </c>
      <c r="U998" s="15" t="str">
        <f t="shared" si="154"/>
        <v>Clear</v>
      </c>
      <c r="V998" s="15" t="str">
        <f t="shared" si="155"/>
        <v>Off Peak</v>
      </c>
      <c r="W998" s="15" t="str">
        <f t="shared" si="156"/>
        <v>Feb</v>
      </c>
      <c r="X998" s="15" t="str">
        <f t="shared" si="157"/>
        <v>2011-Feb</v>
      </c>
      <c r="Y998" s="15" t="str">
        <f t="shared" si="158"/>
        <v>Low Demand</v>
      </c>
      <c r="Z998" t="str">
        <f t="shared" si="159"/>
        <v>Monday</v>
      </c>
    </row>
    <row r="999" spans="1:26" x14ac:dyDescent="0.35">
      <c r="A999" s="8">
        <v>998</v>
      </c>
      <c r="B999" s="9">
        <v>40588</v>
      </c>
      <c r="C999" s="8">
        <v>1</v>
      </c>
      <c r="D999" s="8">
        <v>0</v>
      </c>
      <c r="E999" s="8">
        <v>2</v>
      </c>
      <c r="F999" s="8">
        <v>5</v>
      </c>
      <c r="G999" s="8" t="b">
        <v>0</v>
      </c>
      <c r="H999" s="8">
        <v>1</v>
      </c>
      <c r="I999" s="8">
        <v>1</v>
      </c>
      <c r="J999" s="13">
        <v>0.32</v>
      </c>
      <c r="K999" s="8">
        <v>0.30299999999999999</v>
      </c>
      <c r="L999" s="8">
        <v>0.53</v>
      </c>
      <c r="M999" s="8">
        <v>0.28360000000000002</v>
      </c>
      <c r="N999" s="8">
        <v>0</v>
      </c>
      <c r="O999" s="8">
        <v>3</v>
      </c>
      <c r="P999" s="8">
        <v>3</v>
      </c>
      <c r="Q999" s="15" t="str">
        <f t="shared" si="150"/>
        <v>Weekday</v>
      </c>
      <c r="R999" s="15" t="str">
        <f t="shared" si="151"/>
        <v>Late Night</v>
      </c>
      <c r="S999" s="15" t="str">
        <f t="shared" si="152"/>
        <v>Hot</v>
      </c>
      <c r="T999" s="15" t="str">
        <f t="shared" si="153"/>
        <v>Comfortable</v>
      </c>
      <c r="U999" s="15" t="str">
        <f t="shared" si="154"/>
        <v>Clear</v>
      </c>
      <c r="V999" s="15" t="str">
        <f t="shared" si="155"/>
        <v>Off Peak</v>
      </c>
      <c r="W999" s="15" t="str">
        <f t="shared" si="156"/>
        <v>Feb</v>
      </c>
      <c r="X999" s="15" t="str">
        <f t="shared" si="157"/>
        <v>2011-Feb</v>
      </c>
      <c r="Y999" s="15" t="str">
        <f t="shared" si="158"/>
        <v>Low Demand</v>
      </c>
      <c r="Z999" t="str">
        <f t="shared" si="159"/>
        <v>Monday</v>
      </c>
    </row>
    <row r="1000" spans="1:26" x14ac:dyDescent="0.35">
      <c r="A1000" s="6">
        <v>999</v>
      </c>
      <c r="B1000" s="7">
        <v>40588</v>
      </c>
      <c r="C1000" s="6">
        <v>1</v>
      </c>
      <c r="D1000" s="6">
        <v>0</v>
      </c>
      <c r="E1000" s="6">
        <v>2</v>
      </c>
      <c r="F1000" s="6">
        <v>6</v>
      </c>
      <c r="G1000" s="6" t="b">
        <v>0</v>
      </c>
      <c r="H1000" s="6">
        <v>1</v>
      </c>
      <c r="I1000" s="6">
        <v>1</v>
      </c>
      <c r="J1000" s="12">
        <v>0.34</v>
      </c>
      <c r="K1000" s="6">
        <v>0.30299999999999999</v>
      </c>
      <c r="L1000" s="6">
        <v>0.46</v>
      </c>
      <c r="M1000" s="6">
        <v>0.29849999999999999</v>
      </c>
      <c r="N1000" s="6">
        <v>1</v>
      </c>
      <c r="O1000" s="6">
        <v>25</v>
      </c>
      <c r="P1000" s="6">
        <v>26</v>
      </c>
      <c r="Q1000" s="15" t="str">
        <f t="shared" si="150"/>
        <v>Weekday</v>
      </c>
      <c r="R1000" s="15" t="str">
        <f t="shared" si="151"/>
        <v>Morning</v>
      </c>
      <c r="S1000" s="15" t="str">
        <f t="shared" si="152"/>
        <v>Hot</v>
      </c>
      <c r="T1000" s="15" t="str">
        <f t="shared" si="153"/>
        <v>Comfortable</v>
      </c>
      <c r="U1000" s="15" t="str">
        <f t="shared" si="154"/>
        <v>Clear</v>
      </c>
      <c r="V1000" s="15" t="str">
        <f t="shared" si="155"/>
        <v>Off Peak</v>
      </c>
      <c r="W1000" s="15" t="str">
        <f t="shared" si="156"/>
        <v>Feb</v>
      </c>
      <c r="X1000" s="15" t="str">
        <f t="shared" si="157"/>
        <v>2011-Feb</v>
      </c>
      <c r="Y1000" s="15" t="str">
        <f t="shared" si="158"/>
        <v>Low Demand</v>
      </c>
      <c r="Z1000" t="str">
        <f t="shared" si="159"/>
        <v>Monday</v>
      </c>
    </row>
    <row r="1001" spans="1:26" x14ac:dyDescent="0.35">
      <c r="A1001" s="8">
        <v>1000</v>
      </c>
      <c r="B1001" s="9">
        <v>40588</v>
      </c>
      <c r="C1001" s="8">
        <v>1</v>
      </c>
      <c r="D1001" s="8">
        <v>0</v>
      </c>
      <c r="E1001" s="8">
        <v>2</v>
      </c>
      <c r="F1001" s="8">
        <v>7</v>
      </c>
      <c r="G1001" s="8" t="b">
        <v>0</v>
      </c>
      <c r="H1001" s="8">
        <v>1</v>
      </c>
      <c r="I1001" s="8">
        <v>1</v>
      </c>
      <c r="J1001" s="13">
        <v>0.34</v>
      </c>
      <c r="K1001" s="8">
        <v>0.30299999999999999</v>
      </c>
      <c r="L1001" s="8">
        <v>0.46</v>
      </c>
      <c r="M1001" s="8">
        <v>0.29849999999999999</v>
      </c>
      <c r="N1001" s="8">
        <v>2</v>
      </c>
      <c r="O1001" s="8">
        <v>96</v>
      </c>
      <c r="P1001" s="8">
        <v>98</v>
      </c>
      <c r="Q1001" s="15" t="str">
        <f t="shared" si="150"/>
        <v>Weekday</v>
      </c>
      <c r="R1001" s="15" t="str">
        <f t="shared" si="151"/>
        <v>Morning</v>
      </c>
      <c r="S1001" s="15" t="str">
        <f t="shared" si="152"/>
        <v>Hot</v>
      </c>
      <c r="T1001" s="15" t="str">
        <f t="shared" si="153"/>
        <v>Comfortable</v>
      </c>
      <c r="U1001" s="15" t="str">
        <f t="shared" si="154"/>
        <v>Clear</v>
      </c>
      <c r="V1001" s="15" t="str">
        <f t="shared" si="155"/>
        <v>AM Peak</v>
      </c>
      <c r="W1001" s="15" t="str">
        <f t="shared" si="156"/>
        <v>Feb</v>
      </c>
      <c r="X1001" s="15" t="str">
        <f t="shared" si="157"/>
        <v>2011-Feb</v>
      </c>
      <c r="Y1001" s="15" t="str">
        <f t="shared" si="158"/>
        <v>High Demand</v>
      </c>
      <c r="Z1001" t="str">
        <f t="shared" si="159"/>
        <v>Monday</v>
      </c>
    </row>
    <row r="1002" spans="1:26" x14ac:dyDescent="0.35">
      <c r="A1002" s="4"/>
    </row>
    <row r="1003" spans="1:26" x14ac:dyDescent="0.35">
      <c r="A1003" s="3"/>
    </row>
    <row r="1004" spans="1:26" x14ac:dyDescent="0.35">
      <c r="A1004" s="2"/>
    </row>
    <row r="1005" spans="1:26" x14ac:dyDescent="0.35">
      <c r="A1005" s="3"/>
    </row>
    <row r="1006" spans="1:26" x14ac:dyDescent="0.35">
      <c r="A1006" s="2"/>
    </row>
    <row r="1007" spans="1:26" x14ac:dyDescent="0.35">
      <c r="A1007" s="3"/>
    </row>
    <row r="1008" spans="1:26" x14ac:dyDescent="0.35">
      <c r="A1008" s="2"/>
    </row>
    <row r="1009" spans="1:1" x14ac:dyDescent="0.35">
      <c r="A1009" s="3"/>
    </row>
    <row r="1010" spans="1:1" x14ac:dyDescent="0.35">
      <c r="A1010" s="2"/>
    </row>
    <row r="1011" spans="1:1" x14ac:dyDescent="0.35">
      <c r="A1011" s="3"/>
    </row>
    <row r="1012" spans="1:1" x14ac:dyDescent="0.35">
      <c r="A1012" s="2"/>
    </row>
    <row r="1013" spans="1:1" x14ac:dyDescent="0.35">
      <c r="A1013" s="3"/>
    </row>
    <row r="1014" spans="1:1" x14ac:dyDescent="0.35">
      <c r="A1014" s="2"/>
    </row>
    <row r="1015" spans="1:1" x14ac:dyDescent="0.35">
      <c r="A1015" s="3"/>
    </row>
    <row r="1016" spans="1:1" x14ac:dyDescent="0.35">
      <c r="A1016" s="2"/>
    </row>
    <row r="1017" spans="1:1" x14ac:dyDescent="0.35">
      <c r="A1017" s="3"/>
    </row>
    <row r="1018" spans="1:1" x14ac:dyDescent="0.35">
      <c r="A1018" s="2"/>
    </row>
    <row r="1019" spans="1:1" x14ac:dyDescent="0.35">
      <c r="A1019" s="3"/>
    </row>
    <row r="1020" spans="1:1" x14ac:dyDescent="0.35">
      <c r="A1020" s="2"/>
    </row>
    <row r="1021" spans="1:1" x14ac:dyDescent="0.35">
      <c r="A1021" s="3"/>
    </row>
    <row r="1022" spans="1:1" x14ac:dyDescent="0.35">
      <c r="A1022" s="2"/>
    </row>
    <row r="1023" spans="1:1" x14ac:dyDescent="0.35">
      <c r="A1023" s="3"/>
    </row>
    <row r="1024" spans="1:1" x14ac:dyDescent="0.35">
      <c r="A1024" s="2"/>
    </row>
    <row r="1025" spans="1:1" x14ac:dyDescent="0.35">
      <c r="A1025" s="3"/>
    </row>
    <row r="1026" spans="1:1" x14ac:dyDescent="0.35">
      <c r="A1026" s="2"/>
    </row>
    <row r="1027" spans="1:1" x14ac:dyDescent="0.35">
      <c r="A1027" s="3"/>
    </row>
    <row r="1028" spans="1:1" x14ac:dyDescent="0.35">
      <c r="A1028" s="2"/>
    </row>
    <row r="1029" spans="1:1" x14ac:dyDescent="0.35">
      <c r="A1029" s="3"/>
    </row>
    <row r="1030" spans="1:1" x14ac:dyDescent="0.35">
      <c r="A1030" s="2"/>
    </row>
    <row r="1031" spans="1:1" x14ac:dyDescent="0.35">
      <c r="A1031" s="3"/>
    </row>
    <row r="1032" spans="1:1" x14ac:dyDescent="0.35">
      <c r="A1032" s="2"/>
    </row>
    <row r="1033" spans="1:1" x14ac:dyDescent="0.35">
      <c r="A1033" s="3"/>
    </row>
    <row r="1034" spans="1:1" x14ac:dyDescent="0.35">
      <c r="A1034" s="2"/>
    </row>
    <row r="1035" spans="1:1" x14ac:dyDescent="0.35">
      <c r="A1035" s="3"/>
    </row>
    <row r="1036" spans="1:1" x14ac:dyDescent="0.35">
      <c r="A1036" s="2"/>
    </row>
    <row r="1037" spans="1:1" x14ac:dyDescent="0.35">
      <c r="A1037" s="3"/>
    </row>
    <row r="1038" spans="1:1" x14ac:dyDescent="0.35">
      <c r="A1038" s="2"/>
    </row>
    <row r="1039" spans="1:1" x14ac:dyDescent="0.35">
      <c r="A1039" s="3"/>
    </row>
    <row r="1040" spans="1:1" x14ac:dyDescent="0.35">
      <c r="A1040" s="2"/>
    </row>
    <row r="1041" spans="1:1" x14ac:dyDescent="0.35">
      <c r="A1041" s="3"/>
    </row>
    <row r="1042" spans="1:1" x14ac:dyDescent="0.35">
      <c r="A1042" s="2"/>
    </row>
    <row r="1043" spans="1:1" x14ac:dyDescent="0.35">
      <c r="A1043" s="3"/>
    </row>
    <row r="1044" spans="1:1" x14ac:dyDescent="0.35">
      <c r="A1044" s="2"/>
    </row>
    <row r="1045" spans="1:1" x14ac:dyDescent="0.35">
      <c r="A1045" s="3"/>
    </row>
    <row r="1046" spans="1:1" x14ac:dyDescent="0.35">
      <c r="A1046" s="2"/>
    </row>
    <row r="1047" spans="1:1" x14ac:dyDescent="0.35">
      <c r="A1047" s="3"/>
    </row>
    <row r="1048" spans="1:1" x14ac:dyDescent="0.35">
      <c r="A1048" s="2"/>
    </row>
    <row r="1049" spans="1:1" x14ac:dyDescent="0.35">
      <c r="A1049" s="3"/>
    </row>
    <row r="1050" spans="1:1" x14ac:dyDescent="0.35">
      <c r="A1050" s="2"/>
    </row>
    <row r="1051" spans="1:1" x14ac:dyDescent="0.35">
      <c r="A1051" s="3"/>
    </row>
    <row r="1052" spans="1:1" x14ac:dyDescent="0.35">
      <c r="A1052" s="2"/>
    </row>
    <row r="1053" spans="1:1" x14ac:dyDescent="0.35">
      <c r="A1053" s="3"/>
    </row>
    <row r="1054" spans="1:1" x14ac:dyDescent="0.35">
      <c r="A1054" s="2"/>
    </row>
    <row r="1055" spans="1:1" x14ac:dyDescent="0.35">
      <c r="A1055" s="3"/>
    </row>
    <row r="1056" spans="1:1" x14ac:dyDescent="0.35">
      <c r="A1056" s="2"/>
    </row>
    <row r="1057" spans="1:1" x14ac:dyDescent="0.35">
      <c r="A1057" s="3"/>
    </row>
    <row r="1058" spans="1:1" x14ac:dyDescent="0.35">
      <c r="A1058" s="2"/>
    </row>
    <row r="1059" spans="1:1" x14ac:dyDescent="0.35">
      <c r="A1059" s="3"/>
    </row>
    <row r="1060" spans="1:1" x14ac:dyDescent="0.35">
      <c r="A1060" s="2"/>
    </row>
    <row r="1061" spans="1:1" x14ac:dyDescent="0.35">
      <c r="A1061" s="3"/>
    </row>
    <row r="1062" spans="1:1" x14ac:dyDescent="0.35">
      <c r="A1062" s="2"/>
    </row>
    <row r="1063" spans="1:1" x14ac:dyDescent="0.35">
      <c r="A1063" s="3"/>
    </row>
    <row r="1064" spans="1:1" x14ac:dyDescent="0.35">
      <c r="A1064" s="2"/>
    </row>
    <row r="1065" spans="1:1" x14ac:dyDescent="0.35">
      <c r="A1065" s="3"/>
    </row>
    <row r="1066" spans="1:1" x14ac:dyDescent="0.35">
      <c r="A1066" s="2"/>
    </row>
    <row r="1067" spans="1:1" x14ac:dyDescent="0.35">
      <c r="A1067" s="3"/>
    </row>
    <row r="1068" spans="1:1" x14ac:dyDescent="0.35">
      <c r="A1068" s="2"/>
    </row>
    <row r="1069" spans="1:1" x14ac:dyDescent="0.35">
      <c r="A1069" s="3"/>
    </row>
    <row r="1070" spans="1:1" x14ac:dyDescent="0.35">
      <c r="A1070" s="2"/>
    </row>
    <row r="1071" spans="1:1" x14ac:dyDescent="0.35">
      <c r="A1071" s="3"/>
    </row>
    <row r="1072" spans="1:1" x14ac:dyDescent="0.35">
      <c r="A1072" s="2"/>
    </row>
    <row r="1073" spans="1:1" x14ac:dyDescent="0.35">
      <c r="A1073" s="3"/>
    </row>
    <row r="1074" spans="1:1" x14ac:dyDescent="0.35">
      <c r="A1074" s="2"/>
    </row>
    <row r="1075" spans="1:1" x14ac:dyDescent="0.35">
      <c r="A1075" s="3"/>
    </row>
    <row r="1076" spans="1:1" x14ac:dyDescent="0.35">
      <c r="A1076" s="2"/>
    </row>
    <row r="1077" spans="1:1" x14ac:dyDescent="0.35">
      <c r="A1077" s="3"/>
    </row>
    <row r="1078" spans="1:1" x14ac:dyDescent="0.35">
      <c r="A1078" s="2"/>
    </row>
    <row r="1079" spans="1:1" x14ac:dyDescent="0.35">
      <c r="A1079" s="3"/>
    </row>
    <row r="1080" spans="1:1" x14ac:dyDescent="0.35">
      <c r="A1080" s="2"/>
    </row>
    <row r="1081" spans="1:1" x14ac:dyDescent="0.35">
      <c r="A1081" s="3"/>
    </row>
    <row r="1082" spans="1:1" x14ac:dyDescent="0.35">
      <c r="A1082" s="2"/>
    </row>
    <row r="1083" spans="1:1" x14ac:dyDescent="0.35">
      <c r="A1083" s="3"/>
    </row>
    <row r="1084" spans="1:1" x14ac:dyDescent="0.35">
      <c r="A1084" s="2"/>
    </row>
    <row r="1085" spans="1:1" x14ac:dyDescent="0.35">
      <c r="A1085" s="3"/>
    </row>
    <row r="1086" spans="1:1" x14ac:dyDescent="0.35">
      <c r="A1086" s="2"/>
    </row>
    <row r="1087" spans="1:1" x14ac:dyDescent="0.35">
      <c r="A1087" s="3"/>
    </row>
    <row r="1088" spans="1:1" x14ac:dyDescent="0.35">
      <c r="A1088" s="2"/>
    </row>
    <row r="1089" spans="1:1" x14ac:dyDescent="0.35">
      <c r="A1089" s="3"/>
    </row>
    <row r="1090" spans="1:1" x14ac:dyDescent="0.35">
      <c r="A1090" s="2"/>
    </row>
    <row r="1091" spans="1:1" x14ac:dyDescent="0.35">
      <c r="A1091" s="3"/>
    </row>
    <row r="1092" spans="1:1" x14ac:dyDescent="0.35">
      <c r="A1092" s="2"/>
    </row>
    <row r="1093" spans="1:1" x14ac:dyDescent="0.35">
      <c r="A1093" s="3"/>
    </row>
    <row r="1094" spans="1:1" x14ac:dyDescent="0.35">
      <c r="A1094" s="2"/>
    </row>
    <row r="1095" spans="1:1" x14ac:dyDescent="0.35">
      <c r="A1095" s="3"/>
    </row>
    <row r="1096" spans="1:1" x14ac:dyDescent="0.35">
      <c r="A1096" s="2"/>
    </row>
    <row r="1097" spans="1:1" x14ac:dyDescent="0.35">
      <c r="A1097" s="3"/>
    </row>
    <row r="1098" spans="1:1" x14ac:dyDescent="0.35">
      <c r="A1098" s="2"/>
    </row>
    <row r="1099" spans="1:1" x14ac:dyDescent="0.35">
      <c r="A1099" s="3"/>
    </row>
    <row r="1100" spans="1:1" x14ac:dyDescent="0.35">
      <c r="A1100" s="2"/>
    </row>
    <row r="1101" spans="1:1" x14ac:dyDescent="0.35">
      <c r="A1101" s="3"/>
    </row>
    <row r="1102" spans="1:1" x14ac:dyDescent="0.35">
      <c r="A1102" s="2"/>
    </row>
    <row r="1103" spans="1:1" x14ac:dyDescent="0.35">
      <c r="A1103" s="3"/>
    </row>
    <row r="1104" spans="1:1" x14ac:dyDescent="0.35">
      <c r="A1104" s="2"/>
    </row>
    <row r="1105" spans="1:1" x14ac:dyDescent="0.35">
      <c r="A1105" s="3"/>
    </row>
    <row r="1106" spans="1:1" x14ac:dyDescent="0.35">
      <c r="A1106" s="2"/>
    </row>
    <row r="1107" spans="1:1" x14ac:dyDescent="0.35">
      <c r="A1107" s="3"/>
    </row>
    <row r="1108" spans="1:1" x14ac:dyDescent="0.35">
      <c r="A1108" s="2"/>
    </row>
    <row r="1109" spans="1:1" x14ac:dyDescent="0.35">
      <c r="A1109" s="3"/>
    </row>
    <row r="1110" spans="1:1" x14ac:dyDescent="0.35">
      <c r="A1110" s="2"/>
    </row>
    <row r="1111" spans="1:1" x14ac:dyDescent="0.35">
      <c r="A1111" s="3"/>
    </row>
    <row r="1112" spans="1:1" x14ac:dyDescent="0.35">
      <c r="A1112" s="2"/>
    </row>
    <row r="1113" spans="1:1" x14ac:dyDescent="0.35">
      <c r="A1113" s="3"/>
    </row>
    <row r="1114" spans="1:1" x14ac:dyDescent="0.35">
      <c r="A1114" s="2"/>
    </row>
    <row r="1115" spans="1:1" x14ac:dyDescent="0.35">
      <c r="A1115" s="3"/>
    </row>
    <row r="1116" spans="1:1" x14ac:dyDescent="0.35">
      <c r="A1116" s="2"/>
    </row>
    <row r="1117" spans="1:1" x14ac:dyDescent="0.35">
      <c r="A1117" s="3"/>
    </row>
    <row r="1118" spans="1:1" x14ac:dyDescent="0.35">
      <c r="A1118" s="2"/>
    </row>
    <row r="1119" spans="1:1" x14ac:dyDescent="0.35">
      <c r="A1119" s="3"/>
    </row>
    <row r="1120" spans="1:1" x14ac:dyDescent="0.35">
      <c r="A1120" s="2"/>
    </row>
    <row r="1121" spans="1:1" x14ac:dyDescent="0.35">
      <c r="A1121" s="3"/>
    </row>
    <row r="1122" spans="1:1" x14ac:dyDescent="0.35">
      <c r="A1122" s="2"/>
    </row>
    <row r="1123" spans="1:1" x14ac:dyDescent="0.35">
      <c r="A1123" s="3"/>
    </row>
    <row r="1124" spans="1:1" x14ac:dyDescent="0.35">
      <c r="A1124" s="2"/>
    </row>
    <row r="1125" spans="1:1" x14ac:dyDescent="0.35">
      <c r="A1125" s="3"/>
    </row>
    <row r="1126" spans="1:1" x14ac:dyDescent="0.35">
      <c r="A1126" s="2"/>
    </row>
    <row r="1127" spans="1:1" x14ac:dyDescent="0.35">
      <c r="A1127" s="3"/>
    </row>
    <row r="1128" spans="1:1" x14ac:dyDescent="0.35">
      <c r="A1128" s="2"/>
    </row>
    <row r="1129" spans="1:1" x14ac:dyDescent="0.35">
      <c r="A1129" s="3"/>
    </row>
    <row r="1130" spans="1:1" x14ac:dyDescent="0.35">
      <c r="A1130" s="2"/>
    </row>
    <row r="1131" spans="1:1" x14ac:dyDescent="0.35">
      <c r="A1131" s="3"/>
    </row>
    <row r="1132" spans="1:1" x14ac:dyDescent="0.35">
      <c r="A1132" s="2"/>
    </row>
    <row r="1133" spans="1:1" x14ac:dyDescent="0.35">
      <c r="A1133" s="3"/>
    </row>
    <row r="1134" spans="1:1" x14ac:dyDescent="0.35">
      <c r="A1134" s="2"/>
    </row>
    <row r="1135" spans="1:1" x14ac:dyDescent="0.35">
      <c r="A1135" s="3"/>
    </row>
    <row r="1136" spans="1:1" x14ac:dyDescent="0.35">
      <c r="A1136" s="2"/>
    </row>
    <row r="1137" spans="1:1" x14ac:dyDescent="0.35">
      <c r="A1137" s="3"/>
    </row>
    <row r="1138" spans="1:1" x14ac:dyDescent="0.35">
      <c r="A1138" s="2"/>
    </row>
    <row r="1139" spans="1:1" x14ac:dyDescent="0.35">
      <c r="A1139" s="3"/>
    </row>
    <row r="1140" spans="1:1" x14ac:dyDescent="0.35">
      <c r="A1140" s="2"/>
    </row>
    <row r="1141" spans="1:1" x14ac:dyDescent="0.35">
      <c r="A1141" s="3"/>
    </row>
    <row r="1142" spans="1:1" x14ac:dyDescent="0.35">
      <c r="A1142" s="2"/>
    </row>
    <row r="1143" spans="1:1" x14ac:dyDescent="0.35">
      <c r="A1143" s="3"/>
    </row>
    <row r="1144" spans="1:1" x14ac:dyDescent="0.35">
      <c r="A1144" s="2"/>
    </row>
    <row r="1145" spans="1:1" x14ac:dyDescent="0.35">
      <c r="A1145" s="3"/>
    </row>
    <row r="1146" spans="1:1" x14ac:dyDescent="0.35">
      <c r="A1146" s="2"/>
    </row>
    <row r="1147" spans="1:1" x14ac:dyDescent="0.35">
      <c r="A1147" s="3"/>
    </row>
    <row r="1148" spans="1:1" x14ac:dyDescent="0.35">
      <c r="A1148" s="2"/>
    </row>
    <row r="1149" spans="1:1" x14ac:dyDescent="0.35">
      <c r="A1149" s="3"/>
    </row>
    <row r="1150" spans="1:1" x14ac:dyDescent="0.35">
      <c r="A1150" s="2"/>
    </row>
    <row r="1151" spans="1:1" x14ac:dyDescent="0.35">
      <c r="A1151" s="3"/>
    </row>
    <row r="1152" spans="1:1" x14ac:dyDescent="0.35">
      <c r="A1152" s="2"/>
    </row>
    <row r="1153" spans="1:1" x14ac:dyDescent="0.35">
      <c r="A1153" s="3"/>
    </row>
    <row r="1154" spans="1:1" x14ac:dyDescent="0.35">
      <c r="A1154" s="2"/>
    </row>
    <row r="1155" spans="1:1" x14ac:dyDescent="0.35">
      <c r="A1155" s="3"/>
    </row>
    <row r="1156" spans="1:1" x14ac:dyDescent="0.35">
      <c r="A1156" s="2"/>
    </row>
    <row r="1157" spans="1:1" x14ac:dyDescent="0.35">
      <c r="A1157" s="3"/>
    </row>
    <row r="1158" spans="1:1" x14ac:dyDescent="0.35">
      <c r="A1158" s="2"/>
    </row>
    <row r="1159" spans="1:1" x14ac:dyDescent="0.35">
      <c r="A1159" s="3"/>
    </row>
    <row r="1160" spans="1:1" x14ac:dyDescent="0.35">
      <c r="A1160" s="2"/>
    </row>
    <row r="1161" spans="1:1" x14ac:dyDescent="0.35">
      <c r="A1161" s="3"/>
    </row>
    <row r="1162" spans="1:1" x14ac:dyDescent="0.35">
      <c r="A1162" s="2"/>
    </row>
    <row r="1163" spans="1:1" x14ac:dyDescent="0.35">
      <c r="A1163" s="3"/>
    </row>
    <row r="1164" spans="1:1" x14ac:dyDescent="0.35">
      <c r="A1164" s="2"/>
    </row>
    <row r="1165" spans="1:1" x14ac:dyDescent="0.35">
      <c r="A1165" s="3"/>
    </row>
    <row r="1166" spans="1:1" x14ac:dyDescent="0.35">
      <c r="A1166" s="2"/>
    </row>
    <row r="1167" spans="1:1" x14ac:dyDescent="0.35">
      <c r="A1167" s="3"/>
    </row>
    <row r="1168" spans="1:1" x14ac:dyDescent="0.35">
      <c r="A1168" s="2"/>
    </row>
    <row r="1169" spans="1:1" x14ac:dyDescent="0.35">
      <c r="A1169" s="3"/>
    </row>
    <row r="1170" spans="1:1" x14ac:dyDescent="0.35">
      <c r="A1170" s="2"/>
    </row>
    <row r="1171" spans="1:1" x14ac:dyDescent="0.35">
      <c r="A1171" s="3"/>
    </row>
    <row r="1172" spans="1:1" x14ac:dyDescent="0.35">
      <c r="A1172" s="2"/>
    </row>
    <row r="1173" spans="1:1" x14ac:dyDescent="0.35">
      <c r="A1173" s="3"/>
    </row>
    <row r="1174" spans="1:1" x14ac:dyDescent="0.35">
      <c r="A1174" s="2"/>
    </row>
    <row r="1175" spans="1:1" x14ac:dyDescent="0.35">
      <c r="A1175" s="3"/>
    </row>
    <row r="1176" spans="1:1" x14ac:dyDescent="0.35">
      <c r="A1176" s="2"/>
    </row>
    <row r="1177" spans="1:1" x14ac:dyDescent="0.35">
      <c r="A1177" s="3"/>
    </row>
    <row r="1178" spans="1:1" x14ac:dyDescent="0.35">
      <c r="A1178" s="2"/>
    </row>
    <row r="1179" spans="1:1" x14ac:dyDescent="0.35">
      <c r="A1179" s="3"/>
    </row>
    <row r="1180" spans="1:1" x14ac:dyDescent="0.35">
      <c r="A1180" s="2"/>
    </row>
    <row r="1181" spans="1:1" x14ac:dyDescent="0.35">
      <c r="A1181" s="3"/>
    </row>
    <row r="1182" spans="1:1" x14ac:dyDescent="0.35">
      <c r="A1182" s="2"/>
    </row>
    <row r="1183" spans="1:1" x14ac:dyDescent="0.35">
      <c r="A1183" s="3"/>
    </row>
    <row r="1184" spans="1:1" x14ac:dyDescent="0.35">
      <c r="A1184" s="2"/>
    </row>
    <row r="1185" spans="1:1" x14ac:dyDescent="0.35">
      <c r="A1185" s="3"/>
    </row>
    <row r="1186" spans="1:1" x14ac:dyDescent="0.35">
      <c r="A1186" s="2"/>
    </row>
    <row r="1187" spans="1:1" x14ac:dyDescent="0.35">
      <c r="A1187" s="3"/>
    </row>
    <row r="1188" spans="1:1" x14ac:dyDescent="0.35">
      <c r="A1188" s="2"/>
    </row>
    <row r="1189" spans="1:1" x14ac:dyDescent="0.35">
      <c r="A1189" s="3"/>
    </row>
    <row r="1190" spans="1:1" x14ac:dyDescent="0.35">
      <c r="A1190" s="2"/>
    </row>
    <row r="1191" spans="1:1" x14ac:dyDescent="0.35">
      <c r="A1191" s="3"/>
    </row>
    <row r="1192" spans="1:1" x14ac:dyDescent="0.35">
      <c r="A1192" s="2"/>
    </row>
    <row r="1193" spans="1:1" x14ac:dyDescent="0.35">
      <c r="A1193" s="3"/>
    </row>
    <row r="1194" spans="1:1" x14ac:dyDescent="0.35">
      <c r="A1194" s="2"/>
    </row>
    <row r="1195" spans="1:1" x14ac:dyDescent="0.35">
      <c r="A1195" s="3"/>
    </row>
    <row r="1196" spans="1:1" x14ac:dyDescent="0.35">
      <c r="A1196" s="2"/>
    </row>
    <row r="1197" spans="1:1" x14ac:dyDescent="0.35">
      <c r="A1197" s="3"/>
    </row>
    <row r="1198" spans="1:1" x14ac:dyDescent="0.35">
      <c r="A1198" s="2"/>
    </row>
    <row r="1199" spans="1:1" x14ac:dyDescent="0.35">
      <c r="A1199" s="3"/>
    </row>
    <row r="1200" spans="1:1" x14ac:dyDescent="0.35">
      <c r="A1200" s="2"/>
    </row>
    <row r="1201" spans="1:1" x14ac:dyDescent="0.35">
      <c r="A1201" s="3"/>
    </row>
    <row r="1202" spans="1:1" x14ac:dyDescent="0.35">
      <c r="A1202" s="2"/>
    </row>
    <row r="1203" spans="1:1" x14ac:dyDescent="0.35">
      <c r="A1203" s="3"/>
    </row>
    <row r="1204" spans="1:1" x14ac:dyDescent="0.35">
      <c r="A1204" s="2"/>
    </row>
    <row r="1205" spans="1:1" x14ac:dyDescent="0.35">
      <c r="A1205" s="3"/>
    </row>
    <row r="1206" spans="1:1" x14ac:dyDescent="0.35">
      <c r="A1206" s="2"/>
    </row>
    <row r="1207" spans="1:1" x14ac:dyDescent="0.35">
      <c r="A1207" s="3"/>
    </row>
    <row r="1208" spans="1:1" x14ac:dyDescent="0.35">
      <c r="A1208" s="2"/>
    </row>
    <row r="1209" spans="1:1" x14ac:dyDescent="0.35">
      <c r="A1209" s="3"/>
    </row>
    <row r="1210" spans="1:1" x14ac:dyDescent="0.35">
      <c r="A1210" s="2"/>
    </row>
    <row r="1211" spans="1:1" x14ac:dyDescent="0.35">
      <c r="A1211" s="3"/>
    </row>
    <row r="1212" spans="1:1" x14ac:dyDescent="0.35">
      <c r="A1212" s="2"/>
    </row>
    <row r="1213" spans="1:1" x14ac:dyDescent="0.35">
      <c r="A1213" s="3"/>
    </row>
    <row r="1214" spans="1:1" x14ac:dyDescent="0.35">
      <c r="A1214" s="2"/>
    </row>
    <row r="1215" spans="1:1" x14ac:dyDescent="0.35">
      <c r="A1215" s="3"/>
    </row>
    <row r="1216" spans="1:1" x14ac:dyDescent="0.35">
      <c r="A1216" s="2"/>
    </row>
    <row r="1217" spans="1:1" x14ac:dyDescent="0.35">
      <c r="A1217" s="3"/>
    </row>
    <row r="1218" spans="1:1" x14ac:dyDescent="0.35">
      <c r="A1218" s="2"/>
    </row>
    <row r="1219" spans="1:1" x14ac:dyDescent="0.35">
      <c r="A1219" s="3"/>
    </row>
    <row r="1220" spans="1:1" x14ac:dyDescent="0.35">
      <c r="A1220" s="2"/>
    </row>
    <row r="1221" spans="1:1" x14ac:dyDescent="0.35">
      <c r="A1221" s="3"/>
    </row>
  </sheetData>
  <autoFilter ref="A1:Z1001" xr:uid="{407B0D05-8A70-4750-AC8E-DE81292830E6}"/>
  <conditionalFormatting sqref="Q1:Z1 A1:P1001">
    <cfRule type="containsBlanks" dxfId="5" priority="1">
      <formula>LEN(TRIM(A1))=0</formula>
    </cfRule>
    <cfRule type="containsBlanks" dxfId="4" priority="2">
      <formula>LEN(TRIM(A1))=0</formula>
    </cfRule>
    <cfRule type="containsBlanks" priority="3">
      <formula>LEN(TRIM(A1))=0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9DF3-D627-4C2C-9689-4CA2B1F8F2B5}">
  <dimension ref="A3:G89"/>
  <sheetViews>
    <sheetView topLeftCell="F88" workbookViewId="0">
      <selection activeCell="F82" sqref="F82:G89"/>
    </sheetView>
  </sheetViews>
  <sheetFormatPr defaultRowHeight="14.5" x14ac:dyDescent="0.35"/>
  <cols>
    <col min="1" max="1" width="14.6328125" bestFit="1" customWidth="1"/>
    <col min="2" max="2" width="9.7265625" bestFit="1" customWidth="1"/>
    <col min="6" max="7" width="12.453125" bestFit="1" customWidth="1"/>
  </cols>
  <sheetData>
    <row r="3" spans="1:7" x14ac:dyDescent="0.35">
      <c r="A3" s="16" t="s">
        <v>25</v>
      </c>
      <c r="B3" t="s">
        <v>27</v>
      </c>
    </row>
    <row r="4" spans="1:7" x14ac:dyDescent="0.35">
      <c r="A4" s="17" t="s">
        <v>31</v>
      </c>
      <c r="B4">
        <v>37373</v>
      </c>
    </row>
    <row r="5" spans="1:7" x14ac:dyDescent="0.35">
      <c r="A5" s="17" t="s">
        <v>32</v>
      </c>
      <c r="B5">
        <v>36</v>
      </c>
    </row>
    <row r="6" spans="1:7" x14ac:dyDescent="0.35">
      <c r="A6" s="17" t="s">
        <v>33</v>
      </c>
      <c r="B6">
        <v>2789</v>
      </c>
    </row>
    <row r="7" spans="1:7" x14ac:dyDescent="0.35">
      <c r="A7" s="17" t="s">
        <v>34</v>
      </c>
      <c r="B7">
        <v>18106</v>
      </c>
    </row>
    <row r="8" spans="1:7" x14ac:dyDescent="0.35">
      <c r="A8" s="17" t="s">
        <v>26</v>
      </c>
      <c r="B8">
        <v>58304</v>
      </c>
    </row>
    <row r="14" spans="1:7" x14ac:dyDescent="0.35">
      <c r="F14" s="16" t="s">
        <v>25</v>
      </c>
      <c r="G14" t="s">
        <v>27</v>
      </c>
    </row>
    <row r="15" spans="1:7" x14ac:dyDescent="0.35">
      <c r="F15" s="17">
        <v>0</v>
      </c>
      <c r="G15">
        <v>703</v>
      </c>
    </row>
    <row r="16" spans="1:7" x14ac:dyDescent="0.35">
      <c r="F16" s="17">
        <v>1</v>
      </c>
      <c r="G16">
        <v>460</v>
      </c>
    </row>
    <row r="17" spans="6:7" x14ac:dyDescent="0.35">
      <c r="F17" s="17">
        <v>2</v>
      </c>
      <c r="G17">
        <v>294</v>
      </c>
    </row>
    <row r="18" spans="6:7" x14ac:dyDescent="0.35">
      <c r="F18" s="17">
        <v>3</v>
      </c>
      <c r="G18">
        <v>151</v>
      </c>
    </row>
    <row r="19" spans="6:7" x14ac:dyDescent="0.35">
      <c r="F19" s="17">
        <v>4</v>
      </c>
      <c r="G19">
        <v>69</v>
      </c>
    </row>
    <row r="20" spans="6:7" x14ac:dyDescent="0.35">
      <c r="F20" s="17">
        <v>5</v>
      </c>
      <c r="G20">
        <v>164</v>
      </c>
    </row>
    <row r="21" spans="6:7" x14ac:dyDescent="0.35">
      <c r="F21" s="17">
        <v>6</v>
      </c>
      <c r="G21">
        <v>822</v>
      </c>
    </row>
    <row r="22" spans="6:7" x14ac:dyDescent="0.35">
      <c r="F22" s="17">
        <v>7</v>
      </c>
      <c r="G22">
        <v>2339</v>
      </c>
    </row>
    <row r="23" spans="6:7" x14ac:dyDescent="0.35">
      <c r="F23" s="17">
        <v>8</v>
      </c>
      <c r="G23">
        <v>5388</v>
      </c>
    </row>
    <row r="24" spans="6:7" x14ac:dyDescent="0.35">
      <c r="F24" s="17">
        <v>9</v>
      </c>
      <c r="G24">
        <v>3672</v>
      </c>
    </row>
    <row r="25" spans="6:7" x14ac:dyDescent="0.35">
      <c r="F25" s="17">
        <v>10</v>
      </c>
      <c r="G25">
        <v>2253</v>
      </c>
    </row>
    <row r="26" spans="6:7" x14ac:dyDescent="0.35">
      <c r="F26" s="17">
        <v>11</v>
      </c>
      <c r="G26">
        <v>2494</v>
      </c>
    </row>
    <row r="27" spans="6:7" x14ac:dyDescent="0.35">
      <c r="F27" s="17">
        <v>12</v>
      </c>
      <c r="G27">
        <v>3283</v>
      </c>
    </row>
    <row r="28" spans="6:7" x14ac:dyDescent="0.35">
      <c r="F28" s="17">
        <v>13</v>
      </c>
      <c r="G28">
        <v>3376</v>
      </c>
    </row>
    <row r="29" spans="6:7" x14ac:dyDescent="0.35">
      <c r="F29" s="17">
        <v>14</v>
      </c>
      <c r="G29">
        <v>3200</v>
      </c>
    </row>
    <row r="30" spans="6:7" x14ac:dyDescent="0.35">
      <c r="F30" s="17">
        <v>15</v>
      </c>
      <c r="G30">
        <v>3352</v>
      </c>
    </row>
    <row r="31" spans="6:7" x14ac:dyDescent="0.35">
      <c r="F31" s="17">
        <v>16</v>
      </c>
      <c r="G31">
        <v>3928</v>
      </c>
    </row>
    <row r="32" spans="6:7" x14ac:dyDescent="0.35">
      <c r="F32" s="17">
        <v>17</v>
      </c>
      <c r="G32">
        <v>6169</v>
      </c>
    </row>
    <row r="33" spans="6:7" x14ac:dyDescent="0.35">
      <c r="F33" s="17">
        <v>18</v>
      </c>
      <c r="G33">
        <v>5283</v>
      </c>
    </row>
    <row r="34" spans="6:7" x14ac:dyDescent="0.35">
      <c r="F34" s="17">
        <v>19</v>
      </c>
      <c r="G34">
        <v>3661</v>
      </c>
    </row>
    <row r="35" spans="6:7" x14ac:dyDescent="0.35">
      <c r="F35" s="17">
        <v>20</v>
      </c>
      <c r="G35">
        <v>2656</v>
      </c>
    </row>
    <row r="36" spans="6:7" x14ac:dyDescent="0.35">
      <c r="F36" s="17">
        <v>21</v>
      </c>
      <c r="G36">
        <v>1996</v>
      </c>
    </row>
    <row r="37" spans="6:7" x14ac:dyDescent="0.35">
      <c r="F37" s="17">
        <v>22</v>
      </c>
      <c r="G37">
        <v>1508</v>
      </c>
    </row>
    <row r="38" spans="6:7" x14ac:dyDescent="0.35">
      <c r="F38" s="17">
        <v>23</v>
      </c>
      <c r="G38">
        <v>1083</v>
      </c>
    </row>
    <row r="39" spans="6:7" x14ac:dyDescent="0.35">
      <c r="F39" s="17" t="s">
        <v>26</v>
      </c>
      <c r="G39">
        <v>58304</v>
      </c>
    </row>
    <row r="44" spans="6:7" x14ac:dyDescent="0.35">
      <c r="F44" s="19" t="s">
        <v>47</v>
      </c>
    </row>
    <row r="46" spans="6:7" x14ac:dyDescent="0.35">
      <c r="F46" s="16" t="s">
        <v>25</v>
      </c>
      <c r="G46" t="s">
        <v>30</v>
      </c>
    </row>
    <row r="47" spans="6:7" x14ac:dyDescent="0.35">
      <c r="F47" s="17" t="s">
        <v>28</v>
      </c>
      <c r="G47" s="18">
        <v>1.0863031849533888</v>
      </c>
    </row>
    <row r="48" spans="6:7" x14ac:dyDescent="0.35">
      <c r="F48" s="17" t="s">
        <v>29</v>
      </c>
      <c r="G48" s="18">
        <v>0.82477838206433152</v>
      </c>
    </row>
    <row r="49" spans="6:7" x14ac:dyDescent="0.35">
      <c r="F49" s="17" t="s">
        <v>26</v>
      </c>
      <c r="G49" s="18">
        <v>1</v>
      </c>
    </row>
    <row r="62" spans="6:7" x14ac:dyDescent="0.35">
      <c r="F62" s="19" t="s">
        <v>52</v>
      </c>
    </row>
    <row r="64" spans="6:7" x14ac:dyDescent="0.35">
      <c r="F64" s="16" t="s">
        <v>25</v>
      </c>
      <c r="G64" t="s">
        <v>27</v>
      </c>
    </row>
    <row r="65" spans="6:7" x14ac:dyDescent="0.35">
      <c r="F65" s="17" t="s">
        <v>28</v>
      </c>
      <c r="G65">
        <v>42435</v>
      </c>
    </row>
    <row r="66" spans="6:7" x14ac:dyDescent="0.35">
      <c r="F66" s="17" t="s">
        <v>29</v>
      </c>
      <c r="G66">
        <v>15869</v>
      </c>
    </row>
    <row r="67" spans="6:7" x14ac:dyDescent="0.35">
      <c r="F67" s="17" t="s">
        <v>26</v>
      </c>
      <c r="G67">
        <v>58304</v>
      </c>
    </row>
    <row r="82" spans="6:7" x14ac:dyDescent="0.35">
      <c r="F82" s="19" t="s">
        <v>48</v>
      </c>
    </row>
    <row r="84" spans="6:7" x14ac:dyDescent="0.35">
      <c r="F84" s="16" t="s">
        <v>25</v>
      </c>
      <c r="G84" t="s">
        <v>27</v>
      </c>
    </row>
    <row r="85" spans="6:7" x14ac:dyDescent="0.35">
      <c r="F85" s="17" t="s">
        <v>31</v>
      </c>
      <c r="G85">
        <v>37373</v>
      </c>
    </row>
    <row r="86" spans="6:7" x14ac:dyDescent="0.35">
      <c r="F86" s="17" t="s">
        <v>32</v>
      </c>
      <c r="G86">
        <v>36</v>
      </c>
    </row>
    <row r="87" spans="6:7" x14ac:dyDescent="0.35">
      <c r="F87" s="17" t="s">
        <v>33</v>
      </c>
      <c r="G87">
        <v>2789</v>
      </c>
    </row>
    <row r="88" spans="6:7" x14ac:dyDescent="0.35">
      <c r="F88" s="17" t="s">
        <v>34</v>
      </c>
      <c r="G88">
        <v>18106</v>
      </c>
    </row>
    <row r="89" spans="6:7" x14ac:dyDescent="0.35">
      <c r="F89" s="17" t="s">
        <v>26</v>
      </c>
      <c r="G89">
        <v>58304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0211-44D9-4425-98A7-AD80B6BCD791}">
  <dimension ref="A1:H1001"/>
  <sheetViews>
    <sheetView workbookViewId="0">
      <selection activeCell="F1" sqref="F1:F1048576"/>
    </sheetView>
  </sheetViews>
  <sheetFormatPr defaultRowHeight="14.5" x14ac:dyDescent="0.35"/>
  <cols>
    <col min="1" max="1" width="10.08984375" bestFit="1" customWidth="1"/>
    <col min="2" max="2" width="5.1796875" style="14" bestFit="1" customWidth="1"/>
    <col min="3" max="3" width="4.81640625" bestFit="1" customWidth="1"/>
    <col min="4" max="4" width="10" bestFit="1" customWidth="1"/>
    <col min="5" max="5" width="3.81640625" bestFit="1" customWidth="1"/>
    <col min="6" max="6" width="15.26953125" bestFit="1" customWidth="1"/>
    <col min="7" max="7" width="14.6328125" bestFit="1" customWidth="1"/>
    <col min="8" max="8" width="20.1796875" bestFit="1" customWidth="1"/>
    <col min="9" max="9" width="3.81640625" bestFit="1" customWidth="1"/>
  </cols>
  <sheetData>
    <row r="1" spans="1:8" x14ac:dyDescent="0.35">
      <c r="A1" s="10" t="s">
        <v>1</v>
      </c>
      <c r="B1" s="11" t="s">
        <v>9</v>
      </c>
      <c r="C1" s="5" t="s">
        <v>11</v>
      </c>
      <c r="D1" s="5" t="s">
        <v>12</v>
      </c>
      <c r="E1" s="5" t="s">
        <v>15</v>
      </c>
      <c r="F1" s="5" t="s">
        <v>44</v>
      </c>
      <c r="G1" s="5" t="s">
        <v>45</v>
      </c>
      <c r="H1" s="5" t="s">
        <v>46</v>
      </c>
    </row>
    <row r="2" spans="1:8" x14ac:dyDescent="0.35">
      <c r="A2" s="7">
        <v>40544</v>
      </c>
      <c r="B2" s="12">
        <v>0.24</v>
      </c>
      <c r="C2" s="6">
        <v>0.81</v>
      </c>
      <c r="D2" s="6">
        <v>0</v>
      </c>
      <c r="E2" s="6">
        <v>16</v>
      </c>
      <c r="F2">
        <f>CORREL(B2:B1001,E2:E1001)</f>
        <v>0.22929155386993369</v>
      </c>
      <c r="G2">
        <f>CORREL(C2:C1001,E2:E1001)</f>
        <v>-0.25435329828790432</v>
      </c>
      <c r="H2">
        <f>CORREL(D2:D1001,E2:E1001)</f>
        <v>0.10399668008577614</v>
      </c>
    </row>
    <row r="3" spans="1:8" x14ac:dyDescent="0.35">
      <c r="A3" s="9">
        <v>40544</v>
      </c>
      <c r="B3" s="13">
        <v>0.22</v>
      </c>
      <c r="C3" s="8">
        <v>0.8</v>
      </c>
      <c r="D3" s="8">
        <v>0</v>
      </c>
      <c r="E3" s="8">
        <v>40</v>
      </c>
      <c r="F3">
        <f t="shared" ref="F3:F66" si="0">CORREL(B3:B1002,E3:E1002)</f>
        <v>0.22975123081137827</v>
      </c>
      <c r="G3">
        <f t="shared" ref="G3:G66" si="1">CORREL(C3:C1002,E3:E1002)</f>
        <v>-0.25362066192270655</v>
      </c>
      <c r="H3">
        <f t="shared" ref="H3:H66" si="2">CORREL(D3:D1002,E3:E1002)</f>
        <v>0.10289460449343253</v>
      </c>
    </row>
    <row r="4" spans="1:8" x14ac:dyDescent="0.35">
      <c r="A4" s="7">
        <v>40544</v>
      </c>
      <c r="B4" s="12">
        <v>0.22</v>
      </c>
      <c r="C4" s="6">
        <v>0.8</v>
      </c>
      <c r="D4" s="6">
        <v>0</v>
      </c>
      <c r="E4" s="6">
        <v>32</v>
      </c>
      <c r="F4">
        <f t="shared" si="0"/>
        <v>0.22983439423687349</v>
      </c>
      <c r="G4">
        <f t="shared" si="1"/>
        <v>-0.2533896426675083</v>
      </c>
      <c r="H4">
        <f t="shared" si="2"/>
        <v>0.10247316123475433</v>
      </c>
    </row>
    <row r="5" spans="1:8" x14ac:dyDescent="0.35">
      <c r="A5" s="9">
        <v>40544</v>
      </c>
      <c r="B5" s="13">
        <v>0.24</v>
      </c>
      <c r="C5" s="8">
        <v>0.75</v>
      </c>
      <c r="D5" s="8">
        <v>0</v>
      </c>
      <c r="E5" s="8">
        <v>13</v>
      </c>
      <c r="F5">
        <f t="shared" si="0"/>
        <v>0.22996179570495162</v>
      </c>
      <c r="G5">
        <f t="shared" si="1"/>
        <v>-0.25299260522618905</v>
      </c>
      <c r="H5">
        <f t="shared" si="2"/>
        <v>0.10181823995189053</v>
      </c>
    </row>
    <row r="6" spans="1:8" x14ac:dyDescent="0.35">
      <c r="A6" s="7">
        <v>40544</v>
      </c>
      <c r="B6" s="12">
        <v>0.24</v>
      </c>
      <c r="C6" s="6">
        <v>0.75</v>
      </c>
      <c r="D6" s="6">
        <v>0</v>
      </c>
      <c r="E6" s="6">
        <v>1</v>
      </c>
      <c r="F6">
        <f t="shared" si="0"/>
        <v>0.23046115776737688</v>
      </c>
      <c r="G6">
        <f t="shared" si="1"/>
        <v>-0.25239434980557923</v>
      </c>
      <c r="H6">
        <f t="shared" si="2"/>
        <v>0.1006185178440433</v>
      </c>
    </row>
    <row r="7" spans="1:8" x14ac:dyDescent="0.35">
      <c r="A7" s="9">
        <v>40544</v>
      </c>
      <c r="B7" s="13">
        <v>0.24</v>
      </c>
      <c r="C7" s="8">
        <v>0.75</v>
      </c>
      <c r="D7" s="8">
        <v>8.9599999999999999E-2</v>
      </c>
      <c r="E7" s="8">
        <v>1</v>
      </c>
      <c r="F7">
        <f t="shared" si="0"/>
        <v>0.23111946335467257</v>
      </c>
      <c r="G7">
        <f t="shared" si="1"/>
        <v>-0.25164185923010768</v>
      </c>
      <c r="H7">
        <f t="shared" si="2"/>
        <v>9.9076330795250259E-2</v>
      </c>
    </row>
    <row r="8" spans="1:8" x14ac:dyDescent="0.35">
      <c r="A8" s="7">
        <v>40544</v>
      </c>
      <c r="B8" s="12">
        <v>0.22</v>
      </c>
      <c r="C8" s="6">
        <v>0.8</v>
      </c>
      <c r="D8" s="6">
        <v>0</v>
      </c>
      <c r="E8" s="6">
        <v>2</v>
      </c>
      <c r="F8">
        <f t="shared" si="0"/>
        <v>0.23178012923841312</v>
      </c>
      <c r="G8">
        <f t="shared" si="1"/>
        <v>-0.25088629379484173</v>
      </c>
      <c r="H8">
        <f t="shared" si="2"/>
        <v>9.823572821364418E-2</v>
      </c>
    </row>
    <row r="9" spans="1:8" x14ac:dyDescent="0.35">
      <c r="A9" s="9">
        <v>40544</v>
      </c>
      <c r="B9" s="13">
        <v>0.2</v>
      </c>
      <c r="C9" s="8">
        <v>0.86</v>
      </c>
      <c r="D9" s="8">
        <v>0</v>
      </c>
      <c r="E9" s="8">
        <v>3</v>
      </c>
      <c r="F9">
        <f t="shared" si="0"/>
        <v>0.23212896558597429</v>
      </c>
      <c r="G9">
        <f t="shared" si="1"/>
        <v>-0.24991144291721512</v>
      </c>
      <c r="H9">
        <f t="shared" si="2"/>
        <v>9.6707371613384802E-2</v>
      </c>
    </row>
    <row r="10" spans="1:8" x14ac:dyDescent="0.35">
      <c r="A10" s="7">
        <v>40544</v>
      </c>
      <c r="B10" s="12">
        <v>0.24</v>
      </c>
      <c r="C10" s="6">
        <v>0.75</v>
      </c>
      <c r="D10" s="6">
        <v>0</v>
      </c>
      <c r="E10" s="6">
        <v>8</v>
      </c>
      <c r="F10">
        <f t="shared" si="0"/>
        <v>0.23218937714142199</v>
      </c>
      <c r="G10">
        <f t="shared" si="1"/>
        <v>-0.24870439383501408</v>
      </c>
      <c r="H10">
        <f t="shared" si="2"/>
        <v>9.51986095315243E-2</v>
      </c>
    </row>
    <row r="11" spans="1:8" x14ac:dyDescent="0.35">
      <c r="A11" s="9">
        <v>40544</v>
      </c>
      <c r="B11" s="13">
        <v>0.32</v>
      </c>
      <c r="C11" s="8">
        <v>0.76</v>
      </c>
      <c r="D11" s="8">
        <v>0</v>
      </c>
      <c r="E11" s="8">
        <v>14</v>
      </c>
      <c r="F11">
        <f t="shared" si="0"/>
        <v>0.23276111559300389</v>
      </c>
      <c r="G11">
        <f t="shared" si="1"/>
        <v>-0.24802574891847998</v>
      </c>
      <c r="H11">
        <f t="shared" si="2"/>
        <v>9.3823283189394813E-2</v>
      </c>
    </row>
    <row r="12" spans="1:8" x14ac:dyDescent="0.35">
      <c r="A12" s="7">
        <v>40544</v>
      </c>
      <c r="B12" s="12">
        <v>0.38</v>
      </c>
      <c r="C12" s="6">
        <v>0.76</v>
      </c>
      <c r="D12" s="6">
        <v>0.25369999999999998</v>
      </c>
      <c r="E12" s="6">
        <v>36</v>
      </c>
      <c r="F12">
        <f t="shared" si="0"/>
        <v>0.23437607736684135</v>
      </c>
      <c r="G12">
        <f t="shared" si="1"/>
        <v>-0.24738944248283098</v>
      </c>
      <c r="H12">
        <f t="shared" si="2"/>
        <v>9.2612571796230919E-2</v>
      </c>
    </row>
    <row r="13" spans="1:8" x14ac:dyDescent="0.35">
      <c r="A13" s="9">
        <v>40544</v>
      </c>
      <c r="B13" s="13">
        <v>0.36</v>
      </c>
      <c r="C13" s="8">
        <v>0.81</v>
      </c>
      <c r="D13" s="8">
        <v>0.28360000000000002</v>
      </c>
      <c r="E13" s="8">
        <v>56</v>
      </c>
      <c r="F13">
        <f t="shared" si="0"/>
        <v>0.23597275626399675</v>
      </c>
      <c r="G13">
        <f t="shared" si="1"/>
        <v>-0.24709695653617203</v>
      </c>
      <c r="H13">
        <f t="shared" si="2"/>
        <v>9.283123918141091E-2</v>
      </c>
    </row>
    <row r="14" spans="1:8" x14ac:dyDescent="0.35">
      <c r="A14" s="7">
        <v>40544</v>
      </c>
      <c r="B14" s="12">
        <v>0.42</v>
      </c>
      <c r="C14" s="6">
        <v>0.77</v>
      </c>
      <c r="D14" s="6">
        <v>0.28360000000000002</v>
      </c>
      <c r="E14" s="6">
        <v>84</v>
      </c>
      <c r="F14">
        <f t="shared" si="0"/>
        <v>0.23653938200616734</v>
      </c>
      <c r="G14">
        <f t="shared" si="1"/>
        <v>-0.24721716763167345</v>
      </c>
      <c r="H14">
        <f t="shared" si="2"/>
        <v>9.2890275847906906E-2</v>
      </c>
    </row>
    <row r="15" spans="1:8" x14ac:dyDescent="0.35">
      <c r="A15" s="9">
        <v>40544</v>
      </c>
      <c r="B15" s="13">
        <v>0.46</v>
      </c>
      <c r="C15" s="8">
        <v>0.72</v>
      </c>
      <c r="D15" s="8">
        <v>0.29849999999999999</v>
      </c>
      <c r="E15" s="8">
        <v>94</v>
      </c>
      <c r="F15">
        <f t="shared" si="0"/>
        <v>0.23609378720090005</v>
      </c>
      <c r="G15">
        <f t="shared" si="1"/>
        <v>-0.24788306075334277</v>
      </c>
      <c r="H15">
        <f t="shared" si="2"/>
        <v>9.2584381114096267E-2</v>
      </c>
    </row>
    <row r="16" spans="1:8" x14ac:dyDescent="0.35">
      <c r="A16" s="7">
        <v>40544</v>
      </c>
      <c r="B16" s="12">
        <v>0.46</v>
      </c>
      <c r="C16" s="6">
        <v>0.72</v>
      </c>
      <c r="D16" s="6">
        <v>0.28360000000000002</v>
      </c>
      <c r="E16" s="6">
        <v>106</v>
      </c>
      <c r="F16">
        <f t="shared" si="0"/>
        <v>0.23513767224749868</v>
      </c>
      <c r="G16">
        <f t="shared" si="1"/>
        <v>-0.24853608244205971</v>
      </c>
      <c r="H16">
        <f t="shared" si="2"/>
        <v>9.2080604871367017E-2</v>
      </c>
    </row>
    <row r="17" spans="1:8" x14ac:dyDescent="0.35">
      <c r="A17" s="9">
        <v>40544</v>
      </c>
      <c r="B17" s="13">
        <v>0.44</v>
      </c>
      <c r="C17" s="8">
        <v>0.77</v>
      </c>
      <c r="D17" s="8">
        <v>0.29849999999999999</v>
      </c>
      <c r="E17" s="8">
        <v>110</v>
      </c>
      <c r="F17">
        <f t="shared" si="0"/>
        <v>0.23343818400889463</v>
      </c>
      <c r="G17">
        <f t="shared" si="1"/>
        <v>-0.24941759205352396</v>
      </c>
      <c r="H17">
        <f t="shared" si="2"/>
        <v>9.150445386161922E-2</v>
      </c>
    </row>
    <row r="18" spans="1:8" x14ac:dyDescent="0.35">
      <c r="A18" s="7">
        <v>40544</v>
      </c>
      <c r="B18" s="12">
        <v>0.42</v>
      </c>
      <c r="C18" s="6">
        <v>0.82</v>
      </c>
      <c r="D18" s="6">
        <v>0.29849999999999999</v>
      </c>
      <c r="E18" s="6">
        <v>93</v>
      </c>
      <c r="F18">
        <f t="shared" si="0"/>
        <v>0.23154764965592434</v>
      </c>
      <c r="G18">
        <f t="shared" si="1"/>
        <v>-0.25071297993259567</v>
      </c>
      <c r="H18">
        <f t="shared" si="2"/>
        <v>9.0768693965448538E-2</v>
      </c>
    </row>
    <row r="19" spans="1:8" x14ac:dyDescent="0.35">
      <c r="A19" s="9">
        <v>40544</v>
      </c>
      <c r="B19" s="13">
        <v>0.44</v>
      </c>
      <c r="C19" s="8">
        <v>0.82</v>
      </c>
      <c r="D19" s="8">
        <v>0.28360000000000002</v>
      </c>
      <c r="E19" s="8">
        <v>67</v>
      </c>
      <c r="F19">
        <f t="shared" si="0"/>
        <v>0.23060568256256159</v>
      </c>
      <c r="G19">
        <f t="shared" si="1"/>
        <v>-0.251858922247086</v>
      </c>
      <c r="H19">
        <f t="shared" si="2"/>
        <v>9.0274040675343184E-2</v>
      </c>
    </row>
    <row r="20" spans="1:8" x14ac:dyDescent="0.35">
      <c r="A20" s="7">
        <v>40544</v>
      </c>
      <c r="B20" s="12">
        <v>0.42</v>
      </c>
      <c r="C20" s="6">
        <v>0.88</v>
      </c>
      <c r="D20" s="6">
        <v>0.25369999999999998</v>
      </c>
      <c r="E20" s="6">
        <v>35</v>
      </c>
      <c r="F20">
        <f t="shared" si="0"/>
        <v>0.23119596590441344</v>
      </c>
      <c r="G20">
        <f t="shared" si="1"/>
        <v>-0.25228916840469817</v>
      </c>
      <c r="H20">
        <f t="shared" si="2"/>
        <v>9.0182541917649114E-2</v>
      </c>
    </row>
    <row r="21" spans="1:8" x14ac:dyDescent="0.35">
      <c r="A21" s="9">
        <v>40544</v>
      </c>
      <c r="B21" s="13">
        <v>0.42</v>
      </c>
      <c r="C21" s="8">
        <v>0.88</v>
      </c>
      <c r="D21" s="8">
        <v>0.25369999999999998</v>
      </c>
      <c r="E21" s="8">
        <v>37</v>
      </c>
      <c r="F21">
        <f t="shared" si="0"/>
        <v>0.23348136000784334</v>
      </c>
      <c r="G21">
        <f t="shared" si="1"/>
        <v>-0.25189262405001195</v>
      </c>
      <c r="H21">
        <f t="shared" si="2"/>
        <v>9.0412310859995973E-2</v>
      </c>
    </row>
    <row r="22" spans="1:8" x14ac:dyDescent="0.35">
      <c r="A22" s="7">
        <v>40544</v>
      </c>
      <c r="B22" s="12">
        <v>0.4</v>
      </c>
      <c r="C22" s="6">
        <v>0.87</v>
      </c>
      <c r="D22" s="6">
        <v>0.25369999999999998</v>
      </c>
      <c r="E22" s="6">
        <v>36</v>
      </c>
      <c r="F22">
        <f t="shared" si="0"/>
        <v>0.23567703586312988</v>
      </c>
      <c r="G22">
        <f t="shared" si="1"/>
        <v>-0.25155432301676389</v>
      </c>
      <c r="H22">
        <f t="shared" si="2"/>
        <v>9.0623151020531992E-2</v>
      </c>
    </row>
    <row r="23" spans="1:8" x14ac:dyDescent="0.35">
      <c r="A23" s="9">
        <v>40544</v>
      </c>
      <c r="B23" s="13">
        <v>0.4</v>
      </c>
      <c r="C23" s="8">
        <v>0.87</v>
      </c>
      <c r="D23" s="8">
        <v>0.19400000000000001</v>
      </c>
      <c r="E23" s="8">
        <v>34</v>
      </c>
      <c r="F23">
        <f t="shared" si="0"/>
        <v>0.23766671762919625</v>
      </c>
      <c r="G23">
        <f t="shared" si="1"/>
        <v>-0.25118711528089144</v>
      </c>
      <c r="H23">
        <f t="shared" si="2"/>
        <v>9.0844247159313982E-2</v>
      </c>
    </row>
    <row r="24" spans="1:8" x14ac:dyDescent="0.35">
      <c r="A24" s="7">
        <v>40544</v>
      </c>
      <c r="B24" s="12">
        <v>0.4</v>
      </c>
      <c r="C24" s="6">
        <v>0.94</v>
      </c>
      <c r="D24" s="6">
        <v>0.22389999999999999</v>
      </c>
      <c r="E24" s="6">
        <v>28</v>
      </c>
      <c r="F24">
        <f t="shared" si="0"/>
        <v>0.2397850451810988</v>
      </c>
      <c r="G24">
        <f t="shared" si="1"/>
        <v>-0.25076070578080772</v>
      </c>
      <c r="H24">
        <f t="shared" si="2"/>
        <v>9.0847721987771843E-2</v>
      </c>
    </row>
    <row r="25" spans="1:8" x14ac:dyDescent="0.35">
      <c r="A25" s="9">
        <v>40544</v>
      </c>
      <c r="B25" s="13">
        <v>0.46</v>
      </c>
      <c r="C25" s="8">
        <v>0.88</v>
      </c>
      <c r="D25" s="8">
        <v>0.29849999999999999</v>
      </c>
      <c r="E25" s="8">
        <v>39</v>
      </c>
      <c r="F25">
        <f t="shared" si="0"/>
        <v>0.24225320115247329</v>
      </c>
      <c r="G25">
        <f t="shared" si="1"/>
        <v>-0.25009937878239813</v>
      </c>
      <c r="H25">
        <f t="shared" si="2"/>
        <v>9.099988860399412E-2</v>
      </c>
    </row>
    <row r="26" spans="1:8" x14ac:dyDescent="0.35">
      <c r="A26" s="7">
        <v>40545</v>
      </c>
      <c r="B26" s="12">
        <v>0.46</v>
      </c>
      <c r="C26" s="6">
        <v>0.88</v>
      </c>
      <c r="D26" s="6">
        <v>0.29849999999999999</v>
      </c>
      <c r="E26" s="6">
        <v>17</v>
      </c>
      <c r="F26">
        <f t="shared" si="0"/>
        <v>0.24505996738897845</v>
      </c>
      <c r="G26">
        <f t="shared" si="1"/>
        <v>-0.24981571868448624</v>
      </c>
      <c r="H26">
        <f t="shared" si="2"/>
        <v>9.1350437375699922E-2</v>
      </c>
    </row>
    <row r="27" spans="1:8" x14ac:dyDescent="0.35">
      <c r="A27" s="9">
        <v>40545</v>
      </c>
      <c r="B27" s="13">
        <v>0.44</v>
      </c>
      <c r="C27" s="8">
        <v>0.94</v>
      </c>
      <c r="D27" s="8">
        <v>0.25369999999999998</v>
      </c>
      <c r="E27" s="8">
        <v>17</v>
      </c>
      <c r="F27">
        <f t="shared" si="0"/>
        <v>0.24949459637319338</v>
      </c>
      <c r="G27">
        <f t="shared" si="1"/>
        <v>-0.24888080818153555</v>
      </c>
      <c r="H27">
        <f t="shared" si="2"/>
        <v>9.2077405190227432E-2</v>
      </c>
    </row>
    <row r="28" spans="1:8" x14ac:dyDescent="0.35">
      <c r="A28" s="7">
        <v>40545</v>
      </c>
      <c r="B28" s="12">
        <v>0.42</v>
      </c>
      <c r="C28" s="6">
        <v>1</v>
      </c>
      <c r="D28" s="6">
        <v>0.28360000000000002</v>
      </c>
      <c r="E28" s="6">
        <v>9</v>
      </c>
      <c r="F28">
        <f t="shared" si="0"/>
        <v>0.25354694908748399</v>
      </c>
      <c r="G28">
        <f t="shared" si="1"/>
        <v>-0.24781811477251436</v>
      </c>
      <c r="H28">
        <f t="shared" si="2"/>
        <v>9.2495234657464981E-2</v>
      </c>
    </row>
    <row r="29" spans="1:8" x14ac:dyDescent="0.35">
      <c r="A29" s="9">
        <v>40545</v>
      </c>
      <c r="B29" s="13">
        <v>0.46</v>
      </c>
      <c r="C29" s="8">
        <v>0.94</v>
      </c>
      <c r="D29" s="8">
        <v>0.19400000000000001</v>
      </c>
      <c r="E29" s="8">
        <v>6</v>
      </c>
      <c r="F29">
        <f t="shared" si="0"/>
        <v>0.2577223353986805</v>
      </c>
      <c r="G29">
        <f t="shared" si="1"/>
        <v>-0.24632088984139761</v>
      </c>
      <c r="H29">
        <f t="shared" si="2"/>
        <v>9.3244207567708917E-2</v>
      </c>
    </row>
    <row r="30" spans="1:8" x14ac:dyDescent="0.35">
      <c r="A30" s="7">
        <v>40545</v>
      </c>
      <c r="B30" s="12">
        <v>0.46</v>
      </c>
      <c r="C30" s="6">
        <v>0.94</v>
      </c>
      <c r="D30" s="6">
        <v>0.19400000000000001</v>
      </c>
      <c r="E30" s="6">
        <v>3</v>
      </c>
      <c r="F30">
        <f t="shared" si="0"/>
        <v>0.26319058465377654</v>
      </c>
      <c r="G30">
        <f t="shared" si="1"/>
        <v>-0.24485945788005561</v>
      </c>
      <c r="H30">
        <f t="shared" si="2"/>
        <v>9.328273273270915E-2</v>
      </c>
    </row>
    <row r="31" spans="1:8" x14ac:dyDescent="0.35">
      <c r="A31" s="9">
        <v>40545</v>
      </c>
      <c r="B31" s="13">
        <v>0.42</v>
      </c>
      <c r="C31" s="8">
        <v>0.77</v>
      </c>
      <c r="D31" s="8">
        <v>0.29849999999999999</v>
      </c>
      <c r="E31" s="8">
        <v>2</v>
      </c>
      <c r="F31">
        <f t="shared" si="0"/>
        <v>0.26898385182152112</v>
      </c>
      <c r="G31">
        <f t="shared" si="1"/>
        <v>-0.24328494404808532</v>
      </c>
      <c r="H31">
        <f t="shared" si="2"/>
        <v>9.3326674007399066E-2</v>
      </c>
    </row>
    <row r="32" spans="1:8" x14ac:dyDescent="0.35">
      <c r="A32" s="7">
        <v>40545</v>
      </c>
      <c r="B32" s="12">
        <v>0.4</v>
      </c>
      <c r="C32" s="6">
        <v>0.76</v>
      </c>
      <c r="D32" s="6">
        <v>0.19400000000000001</v>
      </c>
      <c r="E32" s="6">
        <v>1</v>
      </c>
      <c r="F32">
        <f t="shared" si="0"/>
        <v>0.27382371178236997</v>
      </c>
      <c r="G32">
        <f t="shared" si="1"/>
        <v>-0.24237196171337091</v>
      </c>
      <c r="H32">
        <f t="shared" si="2"/>
        <v>9.4331575150391894E-2</v>
      </c>
    </row>
    <row r="33" spans="1:8" x14ac:dyDescent="0.35">
      <c r="A33" s="9">
        <v>40545</v>
      </c>
      <c r="B33" s="13">
        <v>0.4</v>
      </c>
      <c r="C33" s="8">
        <v>0.71</v>
      </c>
      <c r="D33" s="8">
        <v>0.22389999999999999</v>
      </c>
      <c r="E33" s="8">
        <v>8</v>
      </c>
      <c r="F33">
        <f t="shared" si="0"/>
        <v>0.27824882091894987</v>
      </c>
      <c r="G33">
        <f t="shared" si="1"/>
        <v>-0.24148846069279786</v>
      </c>
      <c r="H33">
        <f t="shared" si="2"/>
        <v>9.4381204263804919E-2</v>
      </c>
    </row>
    <row r="34" spans="1:8" x14ac:dyDescent="0.35">
      <c r="A34" s="7">
        <v>40545</v>
      </c>
      <c r="B34" s="12">
        <v>0.38</v>
      </c>
      <c r="C34" s="6">
        <v>0.76</v>
      </c>
      <c r="D34" s="6">
        <v>0.22389999999999999</v>
      </c>
      <c r="E34" s="6">
        <v>20</v>
      </c>
      <c r="F34">
        <f t="shared" si="0"/>
        <v>0.28229641804526734</v>
      </c>
      <c r="G34">
        <f t="shared" si="1"/>
        <v>-0.24092629756120851</v>
      </c>
      <c r="H34">
        <f t="shared" si="2"/>
        <v>9.465923212785414E-2</v>
      </c>
    </row>
    <row r="35" spans="1:8" x14ac:dyDescent="0.35">
      <c r="A35" s="9">
        <v>40545</v>
      </c>
      <c r="B35" s="13">
        <v>0.36</v>
      </c>
      <c r="C35" s="8">
        <v>0.81</v>
      </c>
      <c r="D35" s="8">
        <v>0.22389999999999999</v>
      </c>
      <c r="E35" s="8">
        <v>53</v>
      </c>
      <c r="F35">
        <f t="shared" si="0"/>
        <v>0.28523186005572371</v>
      </c>
      <c r="G35">
        <f t="shared" si="1"/>
        <v>-0.24033262996428312</v>
      </c>
      <c r="H35">
        <f t="shared" si="2"/>
        <v>9.4864466684893678E-2</v>
      </c>
    </row>
    <row r="36" spans="1:8" x14ac:dyDescent="0.35">
      <c r="A36" s="7">
        <v>40545</v>
      </c>
      <c r="B36" s="12">
        <v>0.36</v>
      </c>
      <c r="C36" s="6">
        <v>0.71</v>
      </c>
      <c r="D36" s="6">
        <v>0.25369999999999998</v>
      </c>
      <c r="E36" s="6">
        <v>70</v>
      </c>
      <c r="F36">
        <f t="shared" si="0"/>
        <v>0.28622788991795406</v>
      </c>
      <c r="G36">
        <f t="shared" si="1"/>
        <v>-0.2403767299144309</v>
      </c>
      <c r="H36">
        <f t="shared" si="2"/>
        <v>9.4895153227928672E-2</v>
      </c>
    </row>
    <row r="37" spans="1:8" x14ac:dyDescent="0.35">
      <c r="A37" s="9">
        <v>40545</v>
      </c>
      <c r="B37" s="13">
        <v>0.36</v>
      </c>
      <c r="C37" s="8">
        <v>0.66</v>
      </c>
      <c r="D37" s="8">
        <v>0.29849999999999999</v>
      </c>
      <c r="E37" s="8">
        <v>93</v>
      </c>
      <c r="F37">
        <f t="shared" si="0"/>
        <v>0.28647683428149845</v>
      </c>
      <c r="G37">
        <f t="shared" si="1"/>
        <v>-0.24060947282223638</v>
      </c>
      <c r="H37">
        <f t="shared" si="2"/>
        <v>9.4808851286910523E-2</v>
      </c>
    </row>
    <row r="38" spans="1:8" x14ac:dyDescent="0.35">
      <c r="A38" s="7">
        <v>40545</v>
      </c>
      <c r="B38" s="12">
        <v>0.36</v>
      </c>
      <c r="C38" s="6">
        <v>0.66</v>
      </c>
      <c r="D38" s="6">
        <v>0.1343</v>
      </c>
      <c r="E38" s="6">
        <v>75</v>
      </c>
      <c r="F38">
        <f t="shared" si="0"/>
        <v>0.28575462993894751</v>
      </c>
      <c r="G38">
        <f t="shared" si="1"/>
        <v>-0.24100806801192431</v>
      </c>
      <c r="H38">
        <f t="shared" si="2"/>
        <v>9.4316035960362504E-2</v>
      </c>
    </row>
    <row r="39" spans="1:8" x14ac:dyDescent="0.35">
      <c r="A39" s="9">
        <v>40545</v>
      </c>
      <c r="B39" s="13">
        <v>0.36</v>
      </c>
      <c r="C39" s="8">
        <v>0.76</v>
      </c>
      <c r="D39" s="8">
        <v>0.19400000000000001</v>
      </c>
      <c r="E39" s="8">
        <v>59</v>
      </c>
      <c r="F39">
        <f t="shared" si="0"/>
        <v>0.28578939674196641</v>
      </c>
      <c r="G39">
        <f t="shared" si="1"/>
        <v>-0.24119598726869249</v>
      </c>
      <c r="H39">
        <f t="shared" si="2"/>
        <v>9.4482314849451715E-2</v>
      </c>
    </row>
    <row r="40" spans="1:8" x14ac:dyDescent="0.35">
      <c r="A40" s="7">
        <v>40545</v>
      </c>
      <c r="B40" s="12">
        <v>0.34</v>
      </c>
      <c r="C40" s="6">
        <v>0.81</v>
      </c>
      <c r="D40" s="6">
        <v>0.16420000000000001</v>
      </c>
      <c r="E40" s="6">
        <v>74</v>
      </c>
      <c r="F40">
        <f t="shared" si="0"/>
        <v>0.28653578263332824</v>
      </c>
      <c r="G40">
        <f t="shared" si="1"/>
        <v>-0.2413197547689892</v>
      </c>
      <c r="H40">
        <f t="shared" si="2"/>
        <v>9.4482294059018451E-2</v>
      </c>
    </row>
    <row r="41" spans="1:8" x14ac:dyDescent="0.35">
      <c r="A41" s="9">
        <v>40545</v>
      </c>
      <c r="B41" s="13">
        <v>0.34</v>
      </c>
      <c r="C41" s="8">
        <v>0.71</v>
      </c>
      <c r="D41" s="8">
        <v>0.16420000000000001</v>
      </c>
      <c r="E41" s="8">
        <v>76</v>
      </c>
      <c r="F41">
        <f t="shared" si="0"/>
        <v>0.28653023572114639</v>
      </c>
      <c r="G41">
        <f t="shared" si="1"/>
        <v>-0.24191880753454126</v>
      </c>
      <c r="H41">
        <f t="shared" si="2"/>
        <v>9.456133802012133E-2</v>
      </c>
    </row>
    <row r="42" spans="1:8" x14ac:dyDescent="0.35">
      <c r="A42" s="7">
        <v>40545</v>
      </c>
      <c r="B42" s="12">
        <v>0.34</v>
      </c>
      <c r="C42" s="6">
        <v>0.56999999999999995</v>
      </c>
      <c r="D42" s="6">
        <v>0.19400000000000001</v>
      </c>
      <c r="E42" s="6">
        <v>65</v>
      </c>
      <c r="F42">
        <f t="shared" si="0"/>
        <v>0.28644966918595821</v>
      </c>
      <c r="G42">
        <f t="shared" si="1"/>
        <v>-0.24225314670831607</v>
      </c>
      <c r="H42">
        <f t="shared" si="2"/>
        <v>9.4651455509806859E-2</v>
      </c>
    </row>
    <row r="43" spans="1:8" x14ac:dyDescent="0.35">
      <c r="A43" s="9">
        <v>40545</v>
      </c>
      <c r="B43" s="13">
        <v>0.36</v>
      </c>
      <c r="C43" s="8">
        <v>0.46</v>
      </c>
      <c r="D43" s="8">
        <v>0.32840000000000003</v>
      </c>
      <c r="E43" s="8">
        <v>53</v>
      </c>
      <c r="F43">
        <f t="shared" si="0"/>
        <v>0.28679510732323088</v>
      </c>
      <c r="G43">
        <f t="shared" si="1"/>
        <v>-0.24225275120534001</v>
      </c>
      <c r="H43">
        <f t="shared" si="2"/>
        <v>9.465330508490763E-2</v>
      </c>
    </row>
    <row r="44" spans="1:8" x14ac:dyDescent="0.35">
      <c r="A44" s="7">
        <v>40545</v>
      </c>
      <c r="B44" s="12">
        <v>0.32</v>
      </c>
      <c r="C44" s="6">
        <v>0.42</v>
      </c>
      <c r="D44" s="6">
        <v>0.44779999999999998</v>
      </c>
      <c r="E44" s="6">
        <v>30</v>
      </c>
      <c r="F44">
        <f t="shared" si="0"/>
        <v>0.28783802670031389</v>
      </c>
      <c r="G44">
        <f t="shared" si="1"/>
        <v>-0.24237717559581418</v>
      </c>
      <c r="H44">
        <f t="shared" si="2"/>
        <v>9.4832843722360186E-2</v>
      </c>
    </row>
    <row r="45" spans="1:8" x14ac:dyDescent="0.35">
      <c r="A45" s="9">
        <v>40545</v>
      </c>
      <c r="B45" s="13">
        <v>0.3</v>
      </c>
      <c r="C45" s="8">
        <v>0.39</v>
      </c>
      <c r="D45" s="8">
        <v>0.35820000000000002</v>
      </c>
      <c r="E45" s="8">
        <v>22</v>
      </c>
      <c r="F45">
        <f t="shared" si="0"/>
        <v>0.28932500855752202</v>
      </c>
      <c r="G45">
        <f t="shared" si="1"/>
        <v>-0.24299280066011153</v>
      </c>
      <c r="H45">
        <f t="shared" si="2"/>
        <v>9.6189324493249531E-2</v>
      </c>
    </row>
    <row r="46" spans="1:8" x14ac:dyDescent="0.35">
      <c r="A46" s="7">
        <v>40545</v>
      </c>
      <c r="B46" s="12">
        <v>0.26</v>
      </c>
      <c r="C46" s="6">
        <v>0.44</v>
      </c>
      <c r="D46" s="6">
        <v>0.32840000000000003</v>
      </c>
      <c r="E46" s="6">
        <v>31</v>
      </c>
      <c r="F46">
        <f t="shared" si="0"/>
        <v>0.29078216064805895</v>
      </c>
      <c r="G46">
        <f t="shared" si="1"/>
        <v>-0.243929894464956</v>
      </c>
      <c r="H46">
        <f t="shared" si="2"/>
        <v>9.7246959902942964E-2</v>
      </c>
    </row>
    <row r="47" spans="1:8" x14ac:dyDescent="0.35">
      <c r="A47" s="9">
        <v>40545</v>
      </c>
      <c r="B47" s="13">
        <v>0.24</v>
      </c>
      <c r="C47" s="8">
        <v>0.44</v>
      </c>
      <c r="D47" s="8">
        <v>0.29849999999999999</v>
      </c>
      <c r="E47" s="8">
        <v>9</v>
      </c>
      <c r="F47">
        <f t="shared" si="0"/>
        <v>0.29143362394674993</v>
      </c>
      <c r="G47">
        <f t="shared" si="1"/>
        <v>-0.2444473040999017</v>
      </c>
      <c r="H47">
        <f t="shared" si="2"/>
        <v>9.7907742186936306E-2</v>
      </c>
    </row>
    <row r="48" spans="1:8" x14ac:dyDescent="0.35">
      <c r="A48" s="7">
        <v>40545</v>
      </c>
      <c r="B48" s="12">
        <v>0.22</v>
      </c>
      <c r="C48" s="6">
        <v>0.47</v>
      </c>
      <c r="D48" s="6">
        <v>0.16420000000000001</v>
      </c>
      <c r="E48" s="6">
        <v>8</v>
      </c>
      <c r="F48">
        <f t="shared" si="0"/>
        <v>0.29222337169890705</v>
      </c>
      <c r="G48">
        <f t="shared" si="1"/>
        <v>-0.2453727668342317</v>
      </c>
      <c r="H48">
        <f t="shared" si="2"/>
        <v>9.8809358662690513E-2</v>
      </c>
    </row>
    <row r="49" spans="1:8" x14ac:dyDescent="0.35">
      <c r="A49" s="9">
        <v>40546</v>
      </c>
      <c r="B49" s="13">
        <v>0.22</v>
      </c>
      <c r="C49" s="8">
        <v>0.44</v>
      </c>
      <c r="D49" s="8">
        <v>0.35820000000000002</v>
      </c>
      <c r="E49" s="8">
        <v>5</v>
      </c>
      <c r="F49">
        <f t="shared" si="0"/>
        <v>0.29270228484374156</v>
      </c>
      <c r="G49">
        <f t="shared" si="1"/>
        <v>-0.24612574079705113</v>
      </c>
      <c r="H49">
        <f t="shared" si="2"/>
        <v>9.8619549907684484E-2</v>
      </c>
    </row>
    <row r="50" spans="1:8" x14ac:dyDescent="0.35">
      <c r="A50" s="7">
        <v>40546</v>
      </c>
      <c r="B50" s="12">
        <v>0.2</v>
      </c>
      <c r="C50" s="6">
        <v>0.44</v>
      </c>
      <c r="D50" s="6">
        <v>0.41789999999999999</v>
      </c>
      <c r="E50" s="6">
        <v>2</v>
      </c>
      <c r="F50">
        <f t="shared" si="0"/>
        <v>0.29321958368095846</v>
      </c>
      <c r="G50">
        <f t="shared" si="1"/>
        <v>-0.24713700929802679</v>
      </c>
      <c r="H50">
        <f t="shared" si="2"/>
        <v>0.1001596711402368</v>
      </c>
    </row>
    <row r="51" spans="1:8" x14ac:dyDescent="0.35">
      <c r="A51" s="9">
        <v>40546</v>
      </c>
      <c r="B51" s="13">
        <v>0.16</v>
      </c>
      <c r="C51" s="8">
        <v>0.47</v>
      </c>
      <c r="D51" s="8">
        <v>0.3881</v>
      </c>
      <c r="E51" s="8">
        <v>1</v>
      </c>
      <c r="F51">
        <f t="shared" si="0"/>
        <v>0.29343409447088625</v>
      </c>
      <c r="G51">
        <f t="shared" si="1"/>
        <v>-0.24821295482969849</v>
      </c>
      <c r="H51">
        <f t="shared" si="2"/>
        <v>0.10240606706457504</v>
      </c>
    </row>
    <row r="52" spans="1:8" x14ac:dyDescent="0.35">
      <c r="A52" s="7">
        <v>40546</v>
      </c>
      <c r="B52" s="12">
        <v>0.16</v>
      </c>
      <c r="C52" s="6">
        <v>0.47</v>
      </c>
      <c r="D52" s="6">
        <v>0.28360000000000002</v>
      </c>
      <c r="E52" s="6">
        <v>3</v>
      </c>
      <c r="F52">
        <f t="shared" si="0"/>
        <v>0.29303175014566346</v>
      </c>
      <c r="G52">
        <f t="shared" si="1"/>
        <v>-0.2490936272318845</v>
      </c>
      <c r="H52">
        <f t="shared" si="2"/>
        <v>0.10438882032362085</v>
      </c>
    </row>
    <row r="53" spans="1:8" x14ac:dyDescent="0.35">
      <c r="A53" s="9">
        <v>40546</v>
      </c>
      <c r="B53" s="13">
        <v>0.14000000000000001</v>
      </c>
      <c r="C53" s="8">
        <v>0.5</v>
      </c>
      <c r="D53" s="8">
        <v>0.3881</v>
      </c>
      <c r="E53" s="8">
        <v>30</v>
      </c>
      <c r="F53">
        <f t="shared" si="0"/>
        <v>0.29263675547873824</v>
      </c>
      <c r="G53">
        <f t="shared" si="1"/>
        <v>-0.24994326237038941</v>
      </c>
      <c r="H53">
        <f t="shared" si="2"/>
        <v>0.10528335519368688</v>
      </c>
    </row>
    <row r="54" spans="1:8" x14ac:dyDescent="0.35">
      <c r="A54" s="7">
        <v>40546</v>
      </c>
      <c r="B54" s="12">
        <v>0.14000000000000001</v>
      </c>
      <c r="C54" s="6">
        <v>0.5</v>
      </c>
      <c r="D54" s="6">
        <v>0.19400000000000001</v>
      </c>
      <c r="E54" s="6">
        <v>64</v>
      </c>
      <c r="F54">
        <f t="shared" si="0"/>
        <v>0.29229423967480334</v>
      </c>
      <c r="G54">
        <f t="shared" si="1"/>
        <v>-0.2502507362429654</v>
      </c>
      <c r="H54">
        <f t="shared" si="2"/>
        <v>0.1063366814174585</v>
      </c>
    </row>
    <row r="55" spans="1:8" x14ac:dyDescent="0.35">
      <c r="A55" s="9">
        <v>40546</v>
      </c>
      <c r="B55" s="13">
        <v>0.14000000000000001</v>
      </c>
      <c r="C55" s="8">
        <v>0.5</v>
      </c>
      <c r="D55" s="8">
        <v>0.28360000000000002</v>
      </c>
      <c r="E55" s="8">
        <v>154</v>
      </c>
      <c r="F55">
        <f t="shared" si="0"/>
        <v>0.29247453027032083</v>
      </c>
      <c r="G55">
        <f t="shared" si="1"/>
        <v>-0.25023659071671134</v>
      </c>
      <c r="H55">
        <f t="shared" si="2"/>
        <v>0.10633681240260726</v>
      </c>
    </row>
    <row r="56" spans="1:8" x14ac:dyDescent="0.35">
      <c r="A56" s="7">
        <v>40546</v>
      </c>
      <c r="B56" s="12">
        <v>0.16</v>
      </c>
      <c r="C56" s="6">
        <v>0.43</v>
      </c>
      <c r="D56" s="6">
        <v>0.3881</v>
      </c>
      <c r="E56" s="6">
        <v>88</v>
      </c>
      <c r="F56">
        <f t="shared" si="0"/>
        <v>0.29469788662766105</v>
      </c>
      <c r="G56">
        <f t="shared" si="1"/>
        <v>-0.24992371268435606</v>
      </c>
      <c r="H56">
        <f t="shared" si="2"/>
        <v>0.10520359480032943</v>
      </c>
    </row>
    <row r="57" spans="1:8" x14ac:dyDescent="0.35">
      <c r="A57" s="9">
        <v>40546</v>
      </c>
      <c r="B57" s="13">
        <v>0.18</v>
      </c>
      <c r="C57" s="8">
        <v>0.43</v>
      </c>
      <c r="D57" s="8">
        <v>0.25369999999999998</v>
      </c>
      <c r="E57" s="8">
        <v>44</v>
      </c>
      <c r="F57">
        <f t="shared" si="0"/>
        <v>0.29511116089264633</v>
      </c>
      <c r="G57">
        <f t="shared" si="1"/>
        <v>-0.24958801282186652</v>
      </c>
      <c r="H57">
        <f t="shared" si="2"/>
        <v>0.10446392814238808</v>
      </c>
    </row>
    <row r="58" spans="1:8" x14ac:dyDescent="0.35">
      <c r="A58" s="7">
        <v>40546</v>
      </c>
      <c r="B58" s="12">
        <v>0.2</v>
      </c>
      <c r="C58" s="6">
        <v>0.4</v>
      </c>
      <c r="D58" s="6">
        <v>0.32840000000000003</v>
      </c>
      <c r="E58" s="6">
        <v>51</v>
      </c>
      <c r="F58">
        <f t="shared" si="0"/>
        <v>0.29505212671887626</v>
      </c>
      <c r="G58">
        <f t="shared" si="1"/>
        <v>-0.24992739764907818</v>
      </c>
      <c r="H58">
        <f t="shared" si="2"/>
        <v>0.10462929906004442</v>
      </c>
    </row>
    <row r="59" spans="1:8" x14ac:dyDescent="0.35">
      <c r="A59" s="9">
        <v>40546</v>
      </c>
      <c r="B59" s="13">
        <v>0.22</v>
      </c>
      <c r="C59" s="8">
        <v>0.35</v>
      </c>
      <c r="D59" s="8">
        <v>0.29849999999999999</v>
      </c>
      <c r="E59" s="8">
        <v>61</v>
      </c>
      <c r="F59">
        <f t="shared" si="0"/>
        <v>0.29505900832969245</v>
      </c>
      <c r="G59">
        <f t="shared" si="1"/>
        <v>-0.25021190267311977</v>
      </c>
      <c r="H59">
        <f t="shared" si="2"/>
        <v>0.10487326078403127</v>
      </c>
    </row>
    <row r="60" spans="1:8" x14ac:dyDescent="0.35">
      <c r="A60" s="7">
        <v>40546</v>
      </c>
      <c r="B60" s="12">
        <v>0.24</v>
      </c>
      <c r="C60" s="6">
        <v>0.35</v>
      </c>
      <c r="D60" s="6">
        <v>0.28360000000000002</v>
      </c>
      <c r="E60" s="6">
        <v>61</v>
      </c>
      <c r="F60">
        <f t="shared" si="0"/>
        <v>0.29506344103558235</v>
      </c>
      <c r="G60">
        <f t="shared" si="1"/>
        <v>-0.25036826756557801</v>
      </c>
      <c r="H60">
        <f t="shared" si="2"/>
        <v>0.10488451373985058</v>
      </c>
    </row>
    <row r="61" spans="1:8" x14ac:dyDescent="0.35">
      <c r="A61" s="9">
        <v>40546</v>
      </c>
      <c r="B61" s="13">
        <v>0.26</v>
      </c>
      <c r="C61" s="8">
        <v>0.3</v>
      </c>
      <c r="D61" s="8">
        <v>0.28360000000000002</v>
      </c>
      <c r="E61" s="8">
        <v>77</v>
      </c>
      <c r="F61">
        <f t="shared" si="0"/>
        <v>0.29509714683949567</v>
      </c>
      <c r="G61">
        <f t="shared" si="1"/>
        <v>-0.25052536091358735</v>
      </c>
      <c r="H61">
        <f t="shared" si="2"/>
        <v>0.10488972752342331</v>
      </c>
    </row>
    <row r="62" spans="1:8" x14ac:dyDescent="0.35">
      <c r="A62" s="7">
        <v>40546</v>
      </c>
      <c r="B62" s="12">
        <v>0.26</v>
      </c>
      <c r="C62" s="6">
        <v>0.3</v>
      </c>
      <c r="D62" s="6">
        <v>0.25369999999999998</v>
      </c>
      <c r="E62" s="6">
        <v>72</v>
      </c>
      <c r="F62">
        <f t="shared" si="0"/>
        <v>0.29492090128648996</v>
      </c>
      <c r="G62">
        <f t="shared" si="1"/>
        <v>-0.2502974559354969</v>
      </c>
      <c r="H62">
        <f t="shared" si="2"/>
        <v>0.10467015560298279</v>
      </c>
    </row>
    <row r="63" spans="1:8" x14ac:dyDescent="0.35">
      <c r="A63" s="9">
        <v>40546</v>
      </c>
      <c r="B63" s="13">
        <v>0.26</v>
      </c>
      <c r="C63" s="8">
        <v>0.3</v>
      </c>
      <c r="D63" s="8">
        <v>0.25369999999999998</v>
      </c>
      <c r="E63" s="8">
        <v>76</v>
      </c>
      <c r="F63">
        <f t="shared" si="0"/>
        <v>0.29482351438195764</v>
      </c>
      <c r="G63">
        <f t="shared" si="1"/>
        <v>-0.2502144934653468</v>
      </c>
      <c r="H63">
        <f t="shared" si="2"/>
        <v>0.10456393370159695</v>
      </c>
    </row>
    <row r="64" spans="1:8" x14ac:dyDescent="0.35">
      <c r="A64" s="7">
        <v>40546</v>
      </c>
      <c r="B64" s="12">
        <v>0.24</v>
      </c>
      <c r="C64" s="6">
        <v>0.3</v>
      </c>
      <c r="D64" s="6">
        <v>0.22389999999999999</v>
      </c>
      <c r="E64" s="6">
        <v>157</v>
      </c>
      <c r="F64">
        <f t="shared" si="0"/>
        <v>0.2946620503845897</v>
      </c>
      <c r="G64">
        <f t="shared" si="1"/>
        <v>-0.25001446067233135</v>
      </c>
      <c r="H64">
        <f t="shared" si="2"/>
        <v>0.10442102086502719</v>
      </c>
    </row>
    <row r="65" spans="1:8" x14ac:dyDescent="0.35">
      <c r="A65" s="9">
        <v>40546</v>
      </c>
      <c r="B65" s="13">
        <v>0.24</v>
      </c>
      <c r="C65" s="8">
        <v>0.32</v>
      </c>
      <c r="D65" s="8">
        <v>0.1045</v>
      </c>
      <c r="E65" s="8">
        <v>157</v>
      </c>
      <c r="F65">
        <f t="shared" si="0"/>
        <v>0.29411090038047333</v>
      </c>
      <c r="G65">
        <f t="shared" si="1"/>
        <v>-0.24777878418514612</v>
      </c>
      <c r="H65">
        <f t="shared" si="2"/>
        <v>0.10413672095155384</v>
      </c>
    </row>
    <row r="66" spans="1:8" x14ac:dyDescent="0.35">
      <c r="A66" s="7">
        <v>40546</v>
      </c>
      <c r="B66" s="12">
        <v>0.2</v>
      </c>
      <c r="C66" s="6">
        <v>0.47</v>
      </c>
      <c r="D66" s="6">
        <v>0</v>
      </c>
      <c r="E66" s="6">
        <v>110</v>
      </c>
      <c r="F66">
        <f t="shared" si="0"/>
        <v>0.29355714597289712</v>
      </c>
      <c r="G66">
        <f t="shared" si="1"/>
        <v>-0.24570224828748807</v>
      </c>
      <c r="H66">
        <f t="shared" si="2"/>
        <v>0.10573961417906107</v>
      </c>
    </row>
    <row r="67" spans="1:8" x14ac:dyDescent="0.35">
      <c r="A67" s="9">
        <v>40546</v>
      </c>
      <c r="B67" s="13">
        <v>0.2</v>
      </c>
      <c r="C67" s="8">
        <v>0.47</v>
      </c>
      <c r="D67" s="8">
        <v>0.1045</v>
      </c>
      <c r="E67" s="8">
        <v>52</v>
      </c>
      <c r="F67">
        <f t="shared" ref="F67:F130" si="3">CORREL(B67:B1066,E67:E1066)</f>
        <v>0.29368876476514372</v>
      </c>
      <c r="G67">
        <f t="shared" ref="G67:G130" si="4">CORREL(C67:C1066,E67:E1066)</f>
        <v>-0.24526435819390588</v>
      </c>
      <c r="H67">
        <f t="shared" ref="H67:H130" si="5">CORREL(D67:D1066,E67:E1066)</f>
        <v>0.10748846134031678</v>
      </c>
    </row>
    <row r="68" spans="1:8" x14ac:dyDescent="0.35">
      <c r="A68" s="7">
        <v>40546</v>
      </c>
      <c r="B68" s="12">
        <v>0.18</v>
      </c>
      <c r="C68" s="6">
        <v>0.64</v>
      </c>
      <c r="D68" s="6">
        <v>0.1343</v>
      </c>
      <c r="E68" s="6">
        <v>52</v>
      </c>
      <c r="F68">
        <f t="shared" si="3"/>
        <v>0.29369482263948099</v>
      </c>
      <c r="G68">
        <f t="shared" si="4"/>
        <v>-0.24539669952690119</v>
      </c>
      <c r="H68">
        <f t="shared" si="5"/>
        <v>0.10741501121627418</v>
      </c>
    </row>
    <row r="69" spans="1:8" x14ac:dyDescent="0.35">
      <c r="A69" s="9">
        <v>40546</v>
      </c>
      <c r="B69" s="13">
        <v>0.14000000000000001</v>
      </c>
      <c r="C69" s="8">
        <v>0.69</v>
      </c>
      <c r="D69" s="8">
        <v>0.1343</v>
      </c>
      <c r="E69" s="8">
        <v>20</v>
      </c>
      <c r="F69">
        <f t="shared" si="3"/>
        <v>0.29366989293911783</v>
      </c>
      <c r="G69">
        <f t="shared" si="4"/>
        <v>-0.24536406727057364</v>
      </c>
      <c r="H69">
        <f t="shared" si="5"/>
        <v>0.10736055201823706</v>
      </c>
    </row>
    <row r="70" spans="1:8" x14ac:dyDescent="0.35">
      <c r="A70" s="7">
        <v>40546</v>
      </c>
      <c r="B70" s="12">
        <v>0.18</v>
      </c>
      <c r="C70" s="6">
        <v>0.55000000000000004</v>
      </c>
      <c r="D70" s="6">
        <v>0.1045</v>
      </c>
      <c r="E70" s="6">
        <v>12</v>
      </c>
      <c r="F70">
        <f t="shared" si="3"/>
        <v>0.2932004690673477</v>
      </c>
      <c r="G70">
        <f t="shared" si="4"/>
        <v>-0.24499475617474673</v>
      </c>
      <c r="H70">
        <f t="shared" si="5"/>
        <v>0.10703638090869703</v>
      </c>
    </row>
    <row r="71" spans="1:8" x14ac:dyDescent="0.35">
      <c r="A71" s="9">
        <v>40547</v>
      </c>
      <c r="B71" s="13">
        <v>0.16</v>
      </c>
      <c r="C71" s="8">
        <v>0.55000000000000004</v>
      </c>
      <c r="D71" s="8">
        <v>0.1045</v>
      </c>
      <c r="E71" s="8">
        <v>5</v>
      </c>
      <c r="F71">
        <f t="shared" si="3"/>
        <v>0.29308758628210307</v>
      </c>
      <c r="G71">
        <f t="shared" si="4"/>
        <v>-0.24525221816227161</v>
      </c>
      <c r="H71">
        <f t="shared" si="5"/>
        <v>0.10643976086676761</v>
      </c>
    </row>
    <row r="72" spans="1:8" x14ac:dyDescent="0.35">
      <c r="A72" s="7">
        <v>40547</v>
      </c>
      <c r="B72" s="12">
        <v>0.16</v>
      </c>
      <c r="C72" s="6">
        <v>0.59</v>
      </c>
      <c r="D72" s="6">
        <v>0.1045</v>
      </c>
      <c r="E72" s="6">
        <v>2</v>
      </c>
      <c r="F72">
        <f t="shared" si="3"/>
        <v>0.2926985191641146</v>
      </c>
      <c r="G72">
        <f t="shared" si="4"/>
        <v>-0.2455672302586365</v>
      </c>
      <c r="H72">
        <f t="shared" si="5"/>
        <v>0.10575644472715932</v>
      </c>
    </row>
    <row r="73" spans="1:8" x14ac:dyDescent="0.35">
      <c r="A73" s="9">
        <v>40547</v>
      </c>
      <c r="B73" s="13">
        <v>0.14000000000000001</v>
      </c>
      <c r="C73" s="8">
        <v>0.63</v>
      </c>
      <c r="D73" s="8">
        <v>0.1343</v>
      </c>
      <c r="E73" s="8">
        <v>1</v>
      </c>
      <c r="F73">
        <f t="shared" si="3"/>
        <v>0.29229415254180263</v>
      </c>
      <c r="G73">
        <f t="shared" si="4"/>
        <v>-0.24564991138828848</v>
      </c>
      <c r="H73">
        <f t="shared" si="5"/>
        <v>0.10503478246922111</v>
      </c>
    </row>
    <row r="74" spans="1:8" x14ac:dyDescent="0.35">
      <c r="A74" s="7">
        <v>40547</v>
      </c>
      <c r="B74" s="12">
        <v>0.14000000000000001</v>
      </c>
      <c r="C74" s="6">
        <v>0.63</v>
      </c>
      <c r="D74" s="6">
        <v>8.9599999999999999E-2</v>
      </c>
      <c r="E74" s="6">
        <v>2</v>
      </c>
      <c r="F74">
        <f t="shared" si="3"/>
        <v>0.29160369436757233</v>
      </c>
      <c r="G74">
        <f t="shared" si="4"/>
        <v>-0.24548525214316977</v>
      </c>
      <c r="H74">
        <f t="shared" si="5"/>
        <v>0.10456362468450406</v>
      </c>
    </row>
    <row r="75" spans="1:8" x14ac:dyDescent="0.35">
      <c r="A75" s="9">
        <v>40547</v>
      </c>
      <c r="B75" s="13">
        <v>0.12</v>
      </c>
      <c r="C75" s="8">
        <v>0.68</v>
      </c>
      <c r="D75" s="8">
        <v>0.1045</v>
      </c>
      <c r="E75" s="8">
        <v>4</v>
      </c>
      <c r="F75">
        <f t="shared" si="3"/>
        <v>0.29092060495544803</v>
      </c>
      <c r="G75">
        <f t="shared" si="4"/>
        <v>-0.24532024706888747</v>
      </c>
      <c r="H75">
        <f t="shared" si="5"/>
        <v>0.10370848225790914</v>
      </c>
    </row>
    <row r="76" spans="1:8" x14ac:dyDescent="0.35">
      <c r="A76" s="7">
        <v>40547</v>
      </c>
      <c r="B76" s="12">
        <v>0.12</v>
      </c>
      <c r="C76" s="6">
        <v>0.74</v>
      </c>
      <c r="D76" s="6">
        <v>0.1045</v>
      </c>
      <c r="E76" s="6">
        <v>36</v>
      </c>
      <c r="F76">
        <f t="shared" si="3"/>
        <v>0.29001563846294182</v>
      </c>
      <c r="G76">
        <f t="shared" si="4"/>
        <v>-0.2448730661969781</v>
      </c>
      <c r="H76">
        <f t="shared" si="5"/>
        <v>0.10300243453434797</v>
      </c>
    </row>
    <row r="77" spans="1:8" x14ac:dyDescent="0.35">
      <c r="A77" s="9">
        <v>40547</v>
      </c>
      <c r="B77" s="13">
        <v>0.12</v>
      </c>
      <c r="C77" s="8">
        <v>0.74</v>
      </c>
      <c r="D77" s="8">
        <v>0.1343</v>
      </c>
      <c r="E77" s="8">
        <v>94</v>
      </c>
      <c r="F77">
        <f t="shared" si="3"/>
        <v>0.28969482577888228</v>
      </c>
      <c r="G77">
        <f t="shared" si="4"/>
        <v>-0.24457019187323892</v>
      </c>
      <c r="H77">
        <f t="shared" si="5"/>
        <v>0.10270131405265569</v>
      </c>
    </row>
    <row r="78" spans="1:8" x14ac:dyDescent="0.35">
      <c r="A78" s="7">
        <v>40547</v>
      </c>
      <c r="B78" s="12">
        <v>0.14000000000000001</v>
      </c>
      <c r="C78" s="6">
        <v>0.69</v>
      </c>
      <c r="D78" s="6">
        <v>0.16420000000000001</v>
      </c>
      <c r="E78" s="6">
        <v>179</v>
      </c>
      <c r="F78">
        <f t="shared" si="3"/>
        <v>0.2907487364868061</v>
      </c>
      <c r="G78">
        <f t="shared" si="4"/>
        <v>-0.24536159247099876</v>
      </c>
      <c r="H78">
        <f t="shared" si="5"/>
        <v>0.10306797729908641</v>
      </c>
    </row>
    <row r="79" spans="1:8" x14ac:dyDescent="0.35">
      <c r="A79" s="9">
        <v>40547</v>
      </c>
      <c r="B79" s="13">
        <v>0.16</v>
      </c>
      <c r="C79" s="8">
        <v>0.64</v>
      </c>
      <c r="D79" s="8">
        <v>0.22389999999999999</v>
      </c>
      <c r="E79" s="8">
        <v>100</v>
      </c>
      <c r="F79">
        <f t="shared" si="3"/>
        <v>0.29377241407900473</v>
      </c>
      <c r="G79">
        <f t="shared" si="4"/>
        <v>-0.24765209341162955</v>
      </c>
      <c r="H79">
        <f t="shared" si="5"/>
        <v>0.1039444495897409</v>
      </c>
    </row>
    <row r="80" spans="1:8" x14ac:dyDescent="0.35">
      <c r="A80" s="7">
        <v>40547</v>
      </c>
      <c r="B80" s="12">
        <v>0.16</v>
      </c>
      <c r="C80" s="6">
        <v>0.69</v>
      </c>
      <c r="D80" s="6">
        <v>0.32840000000000003</v>
      </c>
      <c r="E80" s="6">
        <v>42</v>
      </c>
      <c r="F80">
        <f t="shared" si="3"/>
        <v>0.29438504504385132</v>
      </c>
      <c r="G80">
        <f t="shared" si="4"/>
        <v>-0.2480412323280827</v>
      </c>
      <c r="H80">
        <f t="shared" si="5"/>
        <v>0.10378535425223727</v>
      </c>
    </row>
    <row r="81" spans="1:8" x14ac:dyDescent="0.35">
      <c r="A81" s="9">
        <v>40547</v>
      </c>
      <c r="B81" s="13">
        <v>0.22</v>
      </c>
      <c r="C81" s="8">
        <v>0.51</v>
      </c>
      <c r="D81" s="8">
        <v>0.29849999999999999</v>
      </c>
      <c r="E81" s="8">
        <v>57</v>
      </c>
      <c r="F81">
        <f t="shared" si="3"/>
        <v>0.2942509028162334</v>
      </c>
      <c r="G81">
        <f t="shared" si="4"/>
        <v>-0.24788367917400397</v>
      </c>
      <c r="H81">
        <f t="shared" si="5"/>
        <v>0.10423064919617496</v>
      </c>
    </row>
    <row r="82" spans="1:8" x14ac:dyDescent="0.35">
      <c r="A82" s="7">
        <v>40547</v>
      </c>
      <c r="B82" s="12">
        <v>0.22</v>
      </c>
      <c r="C82" s="6">
        <v>0.51</v>
      </c>
      <c r="D82" s="6">
        <v>0.16420000000000001</v>
      </c>
      <c r="E82" s="6">
        <v>78</v>
      </c>
      <c r="F82">
        <f t="shared" si="3"/>
        <v>0.29427906549843841</v>
      </c>
      <c r="G82">
        <f t="shared" si="4"/>
        <v>-0.24791903149769615</v>
      </c>
      <c r="H82">
        <f t="shared" si="5"/>
        <v>0.10430815283311605</v>
      </c>
    </row>
    <row r="83" spans="1:8" x14ac:dyDescent="0.35">
      <c r="A83" s="9">
        <v>40547</v>
      </c>
      <c r="B83" s="13">
        <v>0.24</v>
      </c>
      <c r="C83" s="8">
        <v>0.56000000000000005</v>
      </c>
      <c r="D83" s="8">
        <v>0.19400000000000001</v>
      </c>
      <c r="E83" s="8">
        <v>97</v>
      </c>
      <c r="F83">
        <f t="shared" si="3"/>
        <v>0.29420007597634212</v>
      </c>
      <c r="G83">
        <f t="shared" si="4"/>
        <v>-0.24781386597208166</v>
      </c>
      <c r="H83">
        <f t="shared" si="5"/>
        <v>0.10440704488652199</v>
      </c>
    </row>
    <row r="84" spans="1:8" x14ac:dyDescent="0.35">
      <c r="A84" s="7">
        <v>40547</v>
      </c>
      <c r="B84" s="12">
        <v>0.26</v>
      </c>
      <c r="C84" s="6">
        <v>0.52</v>
      </c>
      <c r="D84" s="6">
        <v>0.22389999999999999</v>
      </c>
      <c r="E84" s="6">
        <v>63</v>
      </c>
      <c r="F84">
        <f t="shared" si="3"/>
        <v>0.29388681293202545</v>
      </c>
      <c r="G84">
        <f t="shared" si="4"/>
        <v>-0.2478161236338593</v>
      </c>
      <c r="H84">
        <f t="shared" si="5"/>
        <v>0.10443505330431503</v>
      </c>
    </row>
    <row r="85" spans="1:8" x14ac:dyDescent="0.35">
      <c r="A85" s="9">
        <v>40547</v>
      </c>
      <c r="B85" s="13">
        <v>0.28000000000000003</v>
      </c>
      <c r="C85" s="8">
        <v>0.52</v>
      </c>
      <c r="D85" s="8">
        <v>0.25369999999999998</v>
      </c>
      <c r="E85" s="8">
        <v>65</v>
      </c>
      <c r="F85">
        <f t="shared" si="3"/>
        <v>0.29393648191849797</v>
      </c>
      <c r="G85">
        <f t="shared" si="4"/>
        <v>-0.24780575441805694</v>
      </c>
      <c r="H85">
        <f t="shared" si="5"/>
        <v>0.10442043885945781</v>
      </c>
    </row>
    <row r="86" spans="1:8" x14ac:dyDescent="0.35">
      <c r="A86" s="7">
        <v>40547</v>
      </c>
      <c r="B86" s="12">
        <v>0.3</v>
      </c>
      <c r="C86" s="6">
        <v>0.49</v>
      </c>
      <c r="D86" s="6">
        <v>0.25369999999999998</v>
      </c>
      <c r="E86" s="6">
        <v>83</v>
      </c>
      <c r="F86">
        <f t="shared" si="3"/>
        <v>0.29400615660559948</v>
      </c>
      <c r="G86">
        <f t="shared" si="4"/>
        <v>-0.24778349394349042</v>
      </c>
      <c r="H86">
        <f t="shared" si="5"/>
        <v>0.10437801306627792</v>
      </c>
    </row>
    <row r="87" spans="1:8" x14ac:dyDescent="0.35">
      <c r="A87" s="9">
        <v>40547</v>
      </c>
      <c r="B87" s="13">
        <v>0.28000000000000003</v>
      </c>
      <c r="C87" s="8">
        <v>0.48</v>
      </c>
      <c r="D87" s="8">
        <v>0.22389999999999999</v>
      </c>
      <c r="E87" s="8">
        <v>212</v>
      </c>
      <c r="F87">
        <f t="shared" si="3"/>
        <v>0.29365318464053403</v>
      </c>
      <c r="G87">
        <f t="shared" si="4"/>
        <v>-0.24760885504861532</v>
      </c>
      <c r="H87">
        <f t="shared" si="5"/>
        <v>0.1041711528233486</v>
      </c>
    </row>
    <row r="88" spans="1:8" x14ac:dyDescent="0.35">
      <c r="A88" s="7">
        <v>40547</v>
      </c>
      <c r="B88" s="12">
        <v>0.26</v>
      </c>
      <c r="C88" s="6">
        <v>0.48</v>
      </c>
      <c r="D88" s="6">
        <v>0.19400000000000001</v>
      </c>
      <c r="E88" s="6">
        <v>182</v>
      </c>
      <c r="F88">
        <f t="shared" si="3"/>
        <v>0.2916107297364246</v>
      </c>
      <c r="G88">
        <f t="shared" si="4"/>
        <v>-0.24715651826987026</v>
      </c>
      <c r="H88">
        <f t="shared" si="5"/>
        <v>0.10391825332512666</v>
      </c>
    </row>
    <row r="89" spans="1:8" x14ac:dyDescent="0.35">
      <c r="A89" s="9">
        <v>40547</v>
      </c>
      <c r="B89" s="13">
        <v>0.24</v>
      </c>
      <c r="C89" s="8">
        <v>0.48</v>
      </c>
      <c r="D89" s="8">
        <v>0.1045</v>
      </c>
      <c r="E89" s="8">
        <v>112</v>
      </c>
      <c r="F89">
        <f t="shared" si="3"/>
        <v>0.29041165004072711</v>
      </c>
      <c r="G89">
        <f t="shared" si="4"/>
        <v>-0.24661049005771341</v>
      </c>
      <c r="H89">
        <f t="shared" si="5"/>
        <v>0.10423288087560231</v>
      </c>
    </row>
    <row r="90" spans="1:8" x14ac:dyDescent="0.35">
      <c r="A90" s="7">
        <v>40547</v>
      </c>
      <c r="B90" s="12">
        <v>0.24</v>
      </c>
      <c r="C90" s="6">
        <v>0.48</v>
      </c>
      <c r="D90" s="6">
        <v>0.1045</v>
      </c>
      <c r="E90" s="6">
        <v>54</v>
      </c>
      <c r="F90">
        <f t="shared" si="3"/>
        <v>0.28998501502181512</v>
      </c>
      <c r="G90">
        <f t="shared" si="4"/>
        <v>-0.24620430412026098</v>
      </c>
      <c r="H90">
        <f t="shared" si="5"/>
        <v>0.10509142329444765</v>
      </c>
    </row>
    <row r="91" spans="1:8" x14ac:dyDescent="0.35">
      <c r="A91" s="9">
        <v>40547</v>
      </c>
      <c r="B91" s="13">
        <v>0.22</v>
      </c>
      <c r="C91" s="8">
        <v>0.64</v>
      </c>
      <c r="D91" s="8">
        <v>0</v>
      </c>
      <c r="E91" s="8">
        <v>48</v>
      </c>
      <c r="F91">
        <f t="shared" si="3"/>
        <v>0.29009933055622666</v>
      </c>
      <c r="G91">
        <f t="shared" si="4"/>
        <v>-0.24629663102390073</v>
      </c>
      <c r="H91">
        <f t="shared" si="5"/>
        <v>0.1050467160404725</v>
      </c>
    </row>
    <row r="92" spans="1:8" x14ac:dyDescent="0.35">
      <c r="A92" s="7">
        <v>40547</v>
      </c>
      <c r="B92" s="12">
        <v>0.22</v>
      </c>
      <c r="C92" s="6">
        <v>0.64</v>
      </c>
      <c r="D92" s="6">
        <v>8.9599999999999999E-2</v>
      </c>
      <c r="E92" s="6">
        <v>35</v>
      </c>
      <c r="F92">
        <f t="shared" si="3"/>
        <v>0.29018984212260995</v>
      </c>
      <c r="G92">
        <f t="shared" si="4"/>
        <v>-0.24623957233948277</v>
      </c>
      <c r="H92">
        <f t="shared" si="5"/>
        <v>0.10482879174021234</v>
      </c>
    </row>
    <row r="93" spans="1:8" x14ac:dyDescent="0.35">
      <c r="A93" s="9">
        <v>40547</v>
      </c>
      <c r="B93" s="13">
        <v>0.2</v>
      </c>
      <c r="C93" s="8">
        <v>0.69</v>
      </c>
      <c r="D93" s="8">
        <v>8.9599999999999999E-2</v>
      </c>
      <c r="E93" s="8">
        <v>11</v>
      </c>
      <c r="F93">
        <f t="shared" si="3"/>
        <v>0.29039045098995769</v>
      </c>
      <c r="G93">
        <f t="shared" si="4"/>
        <v>-0.24611252607266931</v>
      </c>
      <c r="H93">
        <f t="shared" si="5"/>
        <v>0.10446866124279709</v>
      </c>
    </row>
    <row r="94" spans="1:8" x14ac:dyDescent="0.35">
      <c r="A94" s="7">
        <v>40548</v>
      </c>
      <c r="B94" s="12">
        <v>0.2</v>
      </c>
      <c r="C94" s="6">
        <v>0.64</v>
      </c>
      <c r="D94" s="6">
        <v>0</v>
      </c>
      <c r="E94" s="6">
        <v>6</v>
      </c>
      <c r="F94">
        <f t="shared" si="3"/>
        <v>0.29054945679724181</v>
      </c>
      <c r="G94">
        <f t="shared" si="4"/>
        <v>-0.24566132726071685</v>
      </c>
      <c r="H94">
        <f t="shared" si="5"/>
        <v>0.10373405910638228</v>
      </c>
    </row>
    <row r="95" spans="1:8" x14ac:dyDescent="0.35">
      <c r="A95" s="9">
        <v>40548</v>
      </c>
      <c r="B95" s="13">
        <v>0.16</v>
      </c>
      <c r="C95" s="8">
        <v>0.74</v>
      </c>
      <c r="D95" s="8">
        <v>8.9599999999999999E-2</v>
      </c>
      <c r="E95" s="8">
        <v>6</v>
      </c>
      <c r="F95">
        <f t="shared" si="3"/>
        <v>0.29074175622870707</v>
      </c>
      <c r="G95">
        <f t="shared" si="4"/>
        <v>-0.24543918034738249</v>
      </c>
      <c r="H95">
        <f t="shared" si="5"/>
        <v>0.10222964756664633</v>
      </c>
    </row>
    <row r="96" spans="1:8" x14ac:dyDescent="0.35">
      <c r="A96" s="7">
        <v>40548</v>
      </c>
      <c r="B96" s="12">
        <v>0.16</v>
      </c>
      <c r="C96" s="6">
        <v>0.74</v>
      </c>
      <c r="D96" s="6">
        <v>8.9599999999999999E-2</v>
      </c>
      <c r="E96" s="6">
        <v>2</v>
      </c>
      <c r="F96">
        <f t="shared" si="3"/>
        <v>0.29034862188601385</v>
      </c>
      <c r="G96">
        <f t="shared" si="4"/>
        <v>-0.24469568885357287</v>
      </c>
      <c r="H96">
        <f t="shared" si="5"/>
        <v>0.10141180805417194</v>
      </c>
    </row>
    <row r="97" spans="1:8" x14ac:dyDescent="0.35">
      <c r="A97" s="9">
        <v>40548</v>
      </c>
      <c r="B97" s="13">
        <v>0.24</v>
      </c>
      <c r="C97" s="8">
        <v>0.48</v>
      </c>
      <c r="D97" s="8">
        <v>0.22389999999999999</v>
      </c>
      <c r="E97" s="8">
        <v>2</v>
      </c>
      <c r="F97">
        <f t="shared" si="3"/>
        <v>0.2899347978000707</v>
      </c>
      <c r="G97">
        <f t="shared" si="4"/>
        <v>-0.24389683959843794</v>
      </c>
      <c r="H97">
        <f t="shared" si="5"/>
        <v>0.10053088210617772</v>
      </c>
    </row>
    <row r="98" spans="1:8" x14ac:dyDescent="0.35">
      <c r="A98" s="7">
        <v>40548</v>
      </c>
      <c r="B98" s="12">
        <v>0.22</v>
      </c>
      <c r="C98" s="6">
        <v>0.47</v>
      </c>
      <c r="D98" s="6">
        <v>0.16420000000000001</v>
      </c>
      <c r="E98" s="6">
        <v>3</v>
      </c>
      <c r="F98">
        <f t="shared" si="3"/>
        <v>0.29089038799307054</v>
      </c>
      <c r="G98">
        <f t="shared" si="4"/>
        <v>-0.24473323820642262</v>
      </c>
      <c r="H98">
        <f t="shared" si="5"/>
        <v>0.10087978180673131</v>
      </c>
    </row>
    <row r="99" spans="1:8" x14ac:dyDescent="0.35">
      <c r="A99" s="9">
        <v>40548</v>
      </c>
      <c r="B99" s="13">
        <v>0.2</v>
      </c>
      <c r="C99" s="8">
        <v>0.47</v>
      </c>
      <c r="D99" s="8">
        <v>0.22389999999999999</v>
      </c>
      <c r="E99" s="8">
        <v>33</v>
      </c>
      <c r="F99">
        <f t="shared" si="3"/>
        <v>0.29145597423647024</v>
      </c>
      <c r="G99">
        <f t="shared" si="4"/>
        <v>-0.24562838799137132</v>
      </c>
      <c r="H99">
        <f t="shared" si="5"/>
        <v>0.10066881555514219</v>
      </c>
    </row>
    <row r="100" spans="1:8" x14ac:dyDescent="0.35">
      <c r="A100" s="7">
        <v>40548</v>
      </c>
      <c r="B100" s="12">
        <v>0.18</v>
      </c>
      <c r="C100" s="6">
        <v>0.43</v>
      </c>
      <c r="D100" s="6">
        <v>0.19400000000000001</v>
      </c>
      <c r="E100" s="6">
        <v>88</v>
      </c>
      <c r="F100">
        <f t="shared" si="3"/>
        <v>0.29150914092860741</v>
      </c>
      <c r="G100">
        <f t="shared" si="4"/>
        <v>-0.24603094730653993</v>
      </c>
      <c r="H100">
        <f t="shared" si="5"/>
        <v>0.10081398495470896</v>
      </c>
    </row>
    <row r="101" spans="1:8" x14ac:dyDescent="0.35">
      <c r="A101" s="9">
        <v>40548</v>
      </c>
      <c r="B101" s="13">
        <v>0.2</v>
      </c>
      <c r="C101" s="8">
        <v>0.4</v>
      </c>
      <c r="D101" s="8">
        <v>0.29849999999999999</v>
      </c>
      <c r="E101" s="8">
        <v>195</v>
      </c>
      <c r="F101">
        <f t="shared" si="3"/>
        <v>0.29172939065516673</v>
      </c>
      <c r="G101">
        <f t="shared" si="4"/>
        <v>-0.24567375026744745</v>
      </c>
      <c r="H101">
        <f t="shared" si="5"/>
        <v>0.10083362466684584</v>
      </c>
    </row>
    <row r="102" spans="1:8" x14ac:dyDescent="0.35">
      <c r="A102" s="7">
        <v>40548</v>
      </c>
      <c r="B102" s="12">
        <v>0.22</v>
      </c>
      <c r="C102" s="6">
        <v>0.37</v>
      </c>
      <c r="D102" s="6">
        <v>0.32840000000000003</v>
      </c>
      <c r="E102" s="6">
        <v>115</v>
      </c>
      <c r="F102">
        <f t="shared" si="3"/>
        <v>0.29281011937752455</v>
      </c>
      <c r="G102">
        <f t="shared" si="4"/>
        <v>-0.2439808585359739</v>
      </c>
      <c r="H102">
        <f t="shared" si="5"/>
        <v>9.892372138249915E-2</v>
      </c>
    </row>
    <row r="103" spans="1:8" x14ac:dyDescent="0.35">
      <c r="A103" s="9">
        <v>40548</v>
      </c>
      <c r="B103" s="13">
        <v>0.22</v>
      </c>
      <c r="C103" s="8">
        <v>0.37</v>
      </c>
      <c r="D103" s="8">
        <v>0.32840000000000003</v>
      </c>
      <c r="E103" s="8">
        <v>57</v>
      </c>
      <c r="F103">
        <f t="shared" si="3"/>
        <v>0.29266062905042889</v>
      </c>
      <c r="G103">
        <f t="shared" si="4"/>
        <v>-0.24297113848884572</v>
      </c>
      <c r="H103">
        <f t="shared" si="5"/>
        <v>9.7805972241621228E-2</v>
      </c>
    </row>
    <row r="104" spans="1:8" x14ac:dyDescent="0.35">
      <c r="A104" s="7">
        <v>40548</v>
      </c>
      <c r="B104" s="12">
        <v>0.26</v>
      </c>
      <c r="C104" s="6">
        <v>0.33</v>
      </c>
      <c r="D104" s="6">
        <v>0.32840000000000003</v>
      </c>
      <c r="E104" s="6">
        <v>46</v>
      </c>
      <c r="F104">
        <f t="shared" si="3"/>
        <v>0.29268869069800396</v>
      </c>
      <c r="G104">
        <f t="shared" si="4"/>
        <v>-0.24318699653828055</v>
      </c>
      <c r="H104">
        <f t="shared" si="5"/>
        <v>9.7910643940301897E-2</v>
      </c>
    </row>
    <row r="105" spans="1:8" x14ac:dyDescent="0.35">
      <c r="A105" s="9">
        <v>40548</v>
      </c>
      <c r="B105" s="13">
        <v>0.26</v>
      </c>
      <c r="C105" s="8">
        <v>0.33</v>
      </c>
      <c r="D105" s="8">
        <v>0.32840000000000003</v>
      </c>
      <c r="E105" s="8">
        <v>79</v>
      </c>
      <c r="F105">
        <f t="shared" si="3"/>
        <v>0.29305811267734044</v>
      </c>
      <c r="G105">
        <f t="shared" si="4"/>
        <v>-0.24380733919786976</v>
      </c>
      <c r="H105">
        <f t="shared" si="5"/>
        <v>9.8264585953787426E-2</v>
      </c>
    </row>
    <row r="106" spans="1:8" x14ac:dyDescent="0.35">
      <c r="A106" s="7">
        <v>40548</v>
      </c>
      <c r="B106" s="12">
        <v>0.28000000000000003</v>
      </c>
      <c r="C106" s="6">
        <v>0.3</v>
      </c>
      <c r="D106" s="6">
        <v>0.29849999999999999</v>
      </c>
      <c r="E106" s="6">
        <v>71</v>
      </c>
      <c r="F106">
        <f t="shared" si="3"/>
        <v>0.29283393063579094</v>
      </c>
      <c r="G106">
        <f t="shared" si="4"/>
        <v>-0.24349446284862689</v>
      </c>
      <c r="H106">
        <f t="shared" si="5"/>
        <v>9.7886932983418315E-2</v>
      </c>
    </row>
    <row r="107" spans="1:8" x14ac:dyDescent="0.35">
      <c r="A107" s="9">
        <v>40548</v>
      </c>
      <c r="B107" s="13">
        <v>0.3</v>
      </c>
      <c r="C107" s="8">
        <v>0.28000000000000003</v>
      </c>
      <c r="D107" s="8">
        <v>0.19400000000000001</v>
      </c>
      <c r="E107" s="8">
        <v>62</v>
      </c>
      <c r="F107">
        <f t="shared" si="3"/>
        <v>0.29275872490764282</v>
      </c>
      <c r="G107">
        <f t="shared" si="4"/>
        <v>-0.24341709046831397</v>
      </c>
      <c r="H107">
        <f t="shared" si="5"/>
        <v>9.7718052535797059E-2</v>
      </c>
    </row>
    <row r="108" spans="1:8" x14ac:dyDescent="0.35">
      <c r="A108" s="7">
        <v>40548</v>
      </c>
      <c r="B108" s="12">
        <v>0.3</v>
      </c>
      <c r="C108" s="6">
        <v>0.28000000000000003</v>
      </c>
      <c r="D108" s="6">
        <v>0.19400000000000001</v>
      </c>
      <c r="E108" s="6">
        <v>62</v>
      </c>
      <c r="F108">
        <f t="shared" si="3"/>
        <v>0.29299280396941407</v>
      </c>
      <c r="G108">
        <f t="shared" si="4"/>
        <v>-0.24366179760480475</v>
      </c>
      <c r="H108">
        <f t="shared" si="5"/>
        <v>9.7718058955137618E-2</v>
      </c>
    </row>
    <row r="109" spans="1:8" x14ac:dyDescent="0.35">
      <c r="A109" s="9">
        <v>40548</v>
      </c>
      <c r="B109" s="13">
        <v>0.3</v>
      </c>
      <c r="C109" s="8">
        <v>0.28000000000000003</v>
      </c>
      <c r="D109" s="8">
        <v>8.9599999999999999E-2</v>
      </c>
      <c r="E109" s="8">
        <v>89</v>
      </c>
      <c r="F109">
        <f t="shared" si="3"/>
        <v>0.29322828025271885</v>
      </c>
      <c r="G109">
        <f t="shared" si="4"/>
        <v>-0.24390823964147595</v>
      </c>
      <c r="H109">
        <f t="shared" si="5"/>
        <v>9.7718065389183831E-2</v>
      </c>
    </row>
    <row r="110" spans="1:8" x14ac:dyDescent="0.35">
      <c r="A110" s="7">
        <v>40548</v>
      </c>
      <c r="B110" s="12">
        <v>0.24</v>
      </c>
      <c r="C110" s="6">
        <v>0.38</v>
      </c>
      <c r="D110" s="6">
        <v>0.19400000000000001</v>
      </c>
      <c r="E110" s="6">
        <v>190</v>
      </c>
      <c r="F110">
        <f t="shared" si="3"/>
        <v>0.29269161480581368</v>
      </c>
      <c r="G110">
        <f t="shared" si="4"/>
        <v>-0.243261464381338</v>
      </c>
      <c r="H110">
        <f t="shared" si="5"/>
        <v>9.82885082392604E-2</v>
      </c>
    </row>
    <row r="111" spans="1:8" x14ac:dyDescent="0.35">
      <c r="A111" s="9">
        <v>40548</v>
      </c>
      <c r="B111" s="13">
        <v>0.24</v>
      </c>
      <c r="C111" s="8">
        <v>0.38</v>
      </c>
      <c r="D111" s="8">
        <v>0.1343</v>
      </c>
      <c r="E111" s="8">
        <v>169</v>
      </c>
      <c r="F111">
        <f t="shared" si="3"/>
        <v>0.29215581272996877</v>
      </c>
      <c r="G111">
        <f t="shared" si="4"/>
        <v>-0.2412506667929831</v>
      </c>
      <c r="H111">
        <f t="shared" si="5"/>
        <v>9.8642962517487165E-2</v>
      </c>
    </row>
    <row r="112" spans="1:8" x14ac:dyDescent="0.35">
      <c r="A112" s="7">
        <v>40548</v>
      </c>
      <c r="B112" s="12">
        <v>0.24</v>
      </c>
      <c r="C112" s="6">
        <v>0.38</v>
      </c>
      <c r="D112" s="6">
        <v>0.1045</v>
      </c>
      <c r="E112" s="6">
        <v>132</v>
      </c>
      <c r="F112">
        <f t="shared" si="3"/>
        <v>0.29156826684764747</v>
      </c>
      <c r="G112">
        <f t="shared" si="4"/>
        <v>-0.23945200249349302</v>
      </c>
      <c r="H112">
        <f t="shared" si="5"/>
        <v>0.1000066616368069</v>
      </c>
    </row>
    <row r="113" spans="1:8" x14ac:dyDescent="0.35">
      <c r="A113" s="9">
        <v>40548</v>
      </c>
      <c r="B113" s="13">
        <v>0.22</v>
      </c>
      <c r="C113" s="8">
        <v>0.47</v>
      </c>
      <c r="D113" s="8">
        <v>0.16420000000000001</v>
      </c>
      <c r="E113" s="8">
        <v>89</v>
      </c>
      <c r="F113">
        <f t="shared" si="3"/>
        <v>0.29102483708475807</v>
      </c>
      <c r="G113">
        <f t="shared" si="4"/>
        <v>-0.23816086684470184</v>
      </c>
      <c r="H113">
        <f t="shared" si="5"/>
        <v>0.10124429154359602</v>
      </c>
    </row>
    <row r="114" spans="1:8" x14ac:dyDescent="0.35">
      <c r="A114" s="7">
        <v>40548</v>
      </c>
      <c r="B114" s="12">
        <v>0.2</v>
      </c>
      <c r="C114" s="6">
        <v>0.51</v>
      </c>
      <c r="D114" s="6">
        <v>0.19400000000000001</v>
      </c>
      <c r="E114" s="6">
        <v>43</v>
      </c>
      <c r="F114">
        <f t="shared" si="3"/>
        <v>0.29089426107649535</v>
      </c>
      <c r="G114">
        <f t="shared" si="4"/>
        <v>-0.2378617197004578</v>
      </c>
      <c r="H114">
        <f t="shared" si="5"/>
        <v>0.10141819716782084</v>
      </c>
    </row>
    <row r="115" spans="1:8" x14ac:dyDescent="0.35">
      <c r="A115" s="9">
        <v>40548</v>
      </c>
      <c r="B115" s="13">
        <v>0.18</v>
      </c>
      <c r="C115" s="8">
        <v>0.55000000000000004</v>
      </c>
      <c r="D115" s="8">
        <v>0.1343</v>
      </c>
      <c r="E115" s="8">
        <v>42</v>
      </c>
      <c r="F115">
        <f t="shared" si="3"/>
        <v>0.29091990924301347</v>
      </c>
      <c r="G115">
        <f t="shared" si="4"/>
        <v>-0.23802310347373154</v>
      </c>
      <c r="H115">
        <f t="shared" si="5"/>
        <v>0.10142365491763722</v>
      </c>
    </row>
    <row r="116" spans="1:8" x14ac:dyDescent="0.35">
      <c r="A116" s="7">
        <v>40548</v>
      </c>
      <c r="B116" s="12">
        <v>0.2</v>
      </c>
      <c r="C116" s="6">
        <v>0.47</v>
      </c>
      <c r="D116" s="6">
        <v>0</v>
      </c>
      <c r="E116" s="6">
        <v>19</v>
      </c>
      <c r="F116">
        <f t="shared" si="3"/>
        <v>0.29085660481240461</v>
      </c>
      <c r="G116">
        <f t="shared" si="4"/>
        <v>-0.23810085493010949</v>
      </c>
      <c r="H116">
        <f t="shared" si="5"/>
        <v>0.10127440104221443</v>
      </c>
    </row>
    <row r="117" spans="1:8" x14ac:dyDescent="0.35">
      <c r="A117" s="9">
        <v>40549</v>
      </c>
      <c r="B117" s="13">
        <v>0.18</v>
      </c>
      <c r="C117" s="8">
        <v>0.55000000000000004</v>
      </c>
      <c r="D117" s="8">
        <v>0</v>
      </c>
      <c r="E117" s="8">
        <v>11</v>
      </c>
      <c r="F117">
        <f t="shared" si="3"/>
        <v>0.29098103800115116</v>
      </c>
      <c r="G117">
        <f t="shared" si="4"/>
        <v>-0.23874508607824074</v>
      </c>
      <c r="H117">
        <f t="shared" si="5"/>
        <v>0.10013891882218914</v>
      </c>
    </row>
    <row r="118" spans="1:8" x14ac:dyDescent="0.35">
      <c r="A118" s="7">
        <v>40549</v>
      </c>
      <c r="B118" s="12">
        <v>0.16</v>
      </c>
      <c r="C118" s="6">
        <v>0.64</v>
      </c>
      <c r="D118" s="6">
        <v>0</v>
      </c>
      <c r="E118" s="6">
        <v>4</v>
      </c>
      <c r="F118">
        <f t="shared" si="3"/>
        <v>0.29087425657693261</v>
      </c>
      <c r="G118">
        <f t="shared" si="4"/>
        <v>-0.23903860913126204</v>
      </c>
      <c r="H118">
        <f t="shared" si="5"/>
        <v>9.8750828782679753E-2</v>
      </c>
    </row>
    <row r="119" spans="1:8" x14ac:dyDescent="0.35">
      <c r="A119" s="9">
        <v>40549</v>
      </c>
      <c r="B119" s="13">
        <v>0.16</v>
      </c>
      <c r="C119" s="8">
        <v>0.64</v>
      </c>
      <c r="D119" s="8">
        <v>0</v>
      </c>
      <c r="E119" s="8">
        <v>2</v>
      </c>
      <c r="F119">
        <f t="shared" si="3"/>
        <v>0.2904751887999476</v>
      </c>
      <c r="G119">
        <f t="shared" si="4"/>
        <v>-0.23882433206768519</v>
      </c>
      <c r="H119">
        <f t="shared" si="5"/>
        <v>9.7140439628533332E-2</v>
      </c>
    </row>
    <row r="120" spans="1:8" x14ac:dyDescent="0.35">
      <c r="A120" s="7">
        <v>40549</v>
      </c>
      <c r="B120" s="12">
        <v>0.16</v>
      </c>
      <c r="C120" s="6">
        <v>0.64</v>
      </c>
      <c r="D120" s="6">
        <v>8.9599999999999999E-2</v>
      </c>
      <c r="E120" s="6">
        <v>1</v>
      </c>
      <c r="F120">
        <f t="shared" si="3"/>
        <v>0.29006554499527126</v>
      </c>
      <c r="G120">
        <f t="shared" si="4"/>
        <v>-0.2386068942864642</v>
      </c>
      <c r="H120">
        <f t="shared" si="5"/>
        <v>9.5459152005936396E-2</v>
      </c>
    </row>
    <row r="121" spans="1:8" x14ac:dyDescent="0.35">
      <c r="A121" s="9">
        <v>40549</v>
      </c>
      <c r="B121" s="13">
        <v>0.14000000000000001</v>
      </c>
      <c r="C121" s="8">
        <v>0.69</v>
      </c>
      <c r="D121" s="8">
        <v>8.9599999999999999E-2</v>
      </c>
      <c r="E121" s="8">
        <v>4</v>
      </c>
      <c r="F121">
        <f t="shared" si="3"/>
        <v>0.28964997862201208</v>
      </c>
      <c r="G121">
        <f t="shared" si="4"/>
        <v>-0.23838765533519993</v>
      </c>
      <c r="H121">
        <f t="shared" si="5"/>
        <v>9.4531592202422007E-2</v>
      </c>
    </row>
    <row r="122" spans="1:8" x14ac:dyDescent="0.35">
      <c r="A122" s="7">
        <v>40549</v>
      </c>
      <c r="B122" s="12">
        <v>0.14000000000000001</v>
      </c>
      <c r="C122" s="6">
        <v>0.63</v>
      </c>
      <c r="D122" s="6">
        <v>0.1045</v>
      </c>
      <c r="E122" s="6">
        <v>36</v>
      </c>
      <c r="F122">
        <f t="shared" si="3"/>
        <v>0.28897017163713518</v>
      </c>
      <c r="G122">
        <f t="shared" si="4"/>
        <v>-0.23787876263850588</v>
      </c>
      <c r="H122">
        <f t="shared" si="5"/>
        <v>9.3646552230709293E-2</v>
      </c>
    </row>
    <row r="123" spans="1:8" x14ac:dyDescent="0.35">
      <c r="A123" s="9">
        <v>40549</v>
      </c>
      <c r="B123" s="13">
        <v>0.16</v>
      </c>
      <c r="C123" s="8">
        <v>0.59</v>
      </c>
      <c r="D123" s="8">
        <v>0</v>
      </c>
      <c r="E123" s="8">
        <v>95</v>
      </c>
      <c r="F123">
        <f t="shared" si="3"/>
        <v>0.28869885418271662</v>
      </c>
      <c r="G123">
        <f t="shared" si="4"/>
        <v>-0.23778041079114562</v>
      </c>
      <c r="H123">
        <f t="shared" si="5"/>
        <v>9.3328570284283235E-2</v>
      </c>
    </row>
    <row r="124" spans="1:8" x14ac:dyDescent="0.35">
      <c r="A124" s="7">
        <v>40549</v>
      </c>
      <c r="B124" s="12">
        <v>0.16</v>
      </c>
      <c r="C124" s="6">
        <v>0.59</v>
      </c>
      <c r="D124" s="6">
        <v>0</v>
      </c>
      <c r="E124" s="6">
        <v>219</v>
      </c>
      <c r="F124">
        <f t="shared" si="3"/>
        <v>0.2892436950548829</v>
      </c>
      <c r="G124">
        <f t="shared" si="4"/>
        <v>-0.23788843725031983</v>
      </c>
      <c r="H124">
        <f t="shared" si="5"/>
        <v>9.4661303576395128E-2</v>
      </c>
    </row>
    <row r="125" spans="1:8" x14ac:dyDescent="0.35">
      <c r="A125" s="9">
        <v>40549</v>
      </c>
      <c r="B125" s="13">
        <v>0.18</v>
      </c>
      <c r="C125" s="8">
        <v>0.51</v>
      </c>
      <c r="D125" s="8">
        <v>0</v>
      </c>
      <c r="E125" s="8">
        <v>122</v>
      </c>
      <c r="F125">
        <f t="shared" si="3"/>
        <v>0.29278892266295048</v>
      </c>
      <c r="G125">
        <f t="shared" si="4"/>
        <v>-0.23940622544471998</v>
      </c>
      <c r="H125">
        <f t="shared" si="5"/>
        <v>0.10065150143257666</v>
      </c>
    </row>
    <row r="126" spans="1:8" x14ac:dyDescent="0.35">
      <c r="A126" s="7">
        <v>40549</v>
      </c>
      <c r="B126" s="12">
        <v>0.2</v>
      </c>
      <c r="C126" s="6">
        <v>0.47</v>
      </c>
      <c r="D126" s="6">
        <v>0</v>
      </c>
      <c r="E126" s="6">
        <v>45</v>
      </c>
      <c r="F126">
        <f t="shared" si="3"/>
        <v>0.29341071341031216</v>
      </c>
      <c r="G126">
        <f t="shared" si="4"/>
        <v>-0.23910750842071551</v>
      </c>
      <c r="H126">
        <f t="shared" si="5"/>
        <v>0.10298211357566391</v>
      </c>
    </row>
    <row r="127" spans="1:8" x14ac:dyDescent="0.35">
      <c r="A127" s="9">
        <v>40549</v>
      </c>
      <c r="B127" s="13">
        <v>0.22</v>
      </c>
      <c r="C127" s="8">
        <v>0.44</v>
      </c>
      <c r="D127" s="8">
        <v>8.9599999999999999E-2</v>
      </c>
      <c r="E127" s="8">
        <v>59</v>
      </c>
      <c r="F127">
        <f t="shared" si="3"/>
        <v>0.29343038253615339</v>
      </c>
      <c r="G127">
        <f t="shared" si="4"/>
        <v>-0.23934554585923554</v>
      </c>
      <c r="H127">
        <f t="shared" si="5"/>
        <v>0.10265473768427606</v>
      </c>
    </row>
    <row r="128" spans="1:8" x14ac:dyDescent="0.35">
      <c r="A128" s="7">
        <v>40549</v>
      </c>
      <c r="B128" s="12">
        <v>0.26</v>
      </c>
      <c r="C128" s="6">
        <v>0.35</v>
      </c>
      <c r="D128" s="6">
        <v>0</v>
      </c>
      <c r="E128" s="6">
        <v>84</v>
      </c>
      <c r="F128">
        <f t="shared" si="3"/>
        <v>0.29344405867582546</v>
      </c>
      <c r="G128">
        <f t="shared" si="4"/>
        <v>-0.23941850085673538</v>
      </c>
      <c r="H128">
        <f t="shared" si="5"/>
        <v>0.10269691482975711</v>
      </c>
    </row>
    <row r="129" spans="1:8" x14ac:dyDescent="0.35">
      <c r="A129" s="9">
        <v>40549</v>
      </c>
      <c r="B129" s="13">
        <v>0.26</v>
      </c>
      <c r="C129" s="8">
        <v>0.35</v>
      </c>
      <c r="D129" s="8">
        <v>0.1045</v>
      </c>
      <c r="E129" s="8">
        <v>67</v>
      </c>
      <c r="F129">
        <f t="shared" si="3"/>
        <v>0.29312686142415723</v>
      </c>
      <c r="G129">
        <f t="shared" si="4"/>
        <v>-0.23896535203634622</v>
      </c>
      <c r="H129">
        <f t="shared" si="5"/>
        <v>0.10369200581255747</v>
      </c>
    </row>
    <row r="130" spans="1:8" x14ac:dyDescent="0.35">
      <c r="A130" s="7">
        <v>40549</v>
      </c>
      <c r="B130" s="12">
        <v>0.28000000000000003</v>
      </c>
      <c r="C130" s="6">
        <v>0.36</v>
      </c>
      <c r="D130" s="6">
        <v>0.16420000000000001</v>
      </c>
      <c r="E130" s="6">
        <v>70</v>
      </c>
      <c r="F130">
        <f t="shared" si="3"/>
        <v>0.29309554105899621</v>
      </c>
      <c r="G130">
        <f t="shared" si="4"/>
        <v>-0.23894847319895171</v>
      </c>
      <c r="H130">
        <f t="shared" si="5"/>
        <v>0.10385260824952663</v>
      </c>
    </row>
    <row r="131" spans="1:8" x14ac:dyDescent="0.35">
      <c r="A131" s="9">
        <v>40549</v>
      </c>
      <c r="B131" s="13">
        <v>0.28000000000000003</v>
      </c>
      <c r="C131" s="8">
        <v>0.36</v>
      </c>
      <c r="D131" s="8">
        <v>0</v>
      </c>
      <c r="E131" s="8">
        <v>62</v>
      </c>
      <c r="F131">
        <f t="shared" ref="F131:F194" si="6">CORREL(B131:B1130,E131:E1130)</f>
        <v>0.29303243588469463</v>
      </c>
      <c r="G131">
        <f t="shared" ref="G131:G194" si="7">CORREL(C131:C1130,E131:E1130)</f>
        <v>-0.23884794190182934</v>
      </c>
      <c r="H131">
        <f t="shared" ref="H131:H194" si="8">CORREL(D131:D1130,E131:E1130)</f>
        <v>0.10392156209549043</v>
      </c>
    </row>
    <row r="132" spans="1:8" x14ac:dyDescent="0.35">
      <c r="A132" s="7">
        <v>40549</v>
      </c>
      <c r="B132" s="12">
        <v>0.26</v>
      </c>
      <c r="C132" s="6">
        <v>0.38</v>
      </c>
      <c r="D132" s="6">
        <v>0.16420000000000001</v>
      </c>
      <c r="E132" s="6">
        <v>86</v>
      </c>
      <c r="F132">
        <f t="shared" si="6"/>
        <v>0.29316400409189036</v>
      </c>
      <c r="G132">
        <f t="shared" si="7"/>
        <v>-0.23895257210856682</v>
      </c>
      <c r="H132">
        <f t="shared" si="8"/>
        <v>0.10416588617305406</v>
      </c>
    </row>
    <row r="133" spans="1:8" x14ac:dyDescent="0.35">
      <c r="A133" s="9">
        <v>40549</v>
      </c>
      <c r="B133" s="13">
        <v>0.22</v>
      </c>
      <c r="C133" s="8">
        <v>0.51</v>
      </c>
      <c r="D133" s="8">
        <v>0.16420000000000001</v>
      </c>
      <c r="E133" s="8">
        <v>172</v>
      </c>
      <c r="F133">
        <f t="shared" si="6"/>
        <v>0.29281235912254894</v>
      </c>
      <c r="G133">
        <f t="shared" si="7"/>
        <v>-0.23849277423732612</v>
      </c>
      <c r="H133">
        <f t="shared" si="8"/>
        <v>0.10433964685114311</v>
      </c>
    </row>
    <row r="134" spans="1:8" x14ac:dyDescent="0.35">
      <c r="A134" s="7">
        <v>40549</v>
      </c>
      <c r="B134" s="12">
        <v>0.22</v>
      </c>
      <c r="C134" s="6">
        <v>0.51</v>
      </c>
      <c r="D134" s="6">
        <v>0.1343</v>
      </c>
      <c r="E134" s="6">
        <v>163</v>
      </c>
      <c r="F134">
        <f t="shared" si="6"/>
        <v>0.29288271640553903</v>
      </c>
      <c r="G134">
        <f t="shared" si="7"/>
        <v>-0.23821328311046072</v>
      </c>
      <c r="H134">
        <f t="shared" si="8"/>
        <v>0.10527839071116221</v>
      </c>
    </row>
    <row r="135" spans="1:8" x14ac:dyDescent="0.35">
      <c r="A135" s="9">
        <v>40549</v>
      </c>
      <c r="B135" s="13">
        <v>0.22</v>
      </c>
      <c r="C135" s="8">
        <v>0.55000000000000004</v>
      </c>
      <c r="D135" s="8">
        <v>8.9599999999999999E-2</v>
      </c>
      <c r="E135" s="8">
        <v>112</v>
      </c>
      <c r="F135">
        <f t="shared" si="6"/>
        <v>0.29288999720788839</v>
      </c>
      <c r="G135">
        <f t="shared" si="7"/>
        <v>-0.23790736174546095</v>
      </c>
      <c r="H135">
        <f t="shared" si="8"/>
        <v>0.10667821836558228</v>
      </c>
    </row>
    <row r="136" spans="1:8" x14ac:dyDescent="0.35">
      <c r="A136" s="7">
        <v>40549</v>
      </c>
      <c r="B136" s="12">
        <v>0.2</v>
      </c>
      <c r="C136" s="6">
        <v>0.51</v>
      </c>
      <c r="D136" s="6">
        <v>0.16420000000000001</v>
      </c>
      <c r="E136" s="6">
        <v>69</v>
      </c>
      <c r="F136">
        <f t="shared" si="6"/>
        <v>0.29272379773701024</v>
      </c>
      <c r="G136">
        <f t="shared" si="7"/>
        <v>-0.23785668316354999</v>
      </c>
      <c r="H136">
        <f t="shared" si="8"/>
        <v>0.10778276108113018</v>
      </c>
    </row>
    <row r="137" spans="1:8" x14ac:dyDescent="0.35">
      <c r="A137" s="9">
        <v>40549</v>
      </c>
      <c r="B137" s="13">
        <v>0.22</v>
      </c>
      <c r="C137" s="8">
        <v>0.55000000000000004</v>
      </c>
      <c r="D137" s="8">
        <v>0.22389999999999999</v>
      </c>
      <c r="E137" s="8">
        <v>48</v>
      </c>
      <c r="F137">
        <f t="shared" si="6"/>
        <v>0.29272397231652864</v>
      </c>
      <c r="G137">
        <f t="shared" si="7"/>
        <v>-0.23779094636101189</v>
      </c>
      <c r="H137">
        <f t="shared" si="8"/>
        <v>0.10784970017305211</v>
      </c>
    </row>
    <row r="138" spans="1:8" x14ac:dyDescent="0.35">
      <c r="A138" s="7">
        <v>40549</v>
      </c>
      <c r="B138" s="12">
        <v>0.22</v>
      </c>
      <c r="C138" s="6">
        <v>0.51</v>
      </c>
      <c r="D138" s="6">
        <v>0.28360000000000002</v>
      </c>
      <c r="E138" s="6">
        <v>52</v>
      </c>
      <c r="F138">
        <f t="shared" si="6"/>
        <v>0.29281847419950402</v>
      </c>
      <c r="G138">
        <f t="shared" si="7"/>
        <v>-0.23784099961557634</v>
      </c>
      <c r="H138">
        <f t="shared" si="8"/>
        <v>0.1079030529147104</v>
      </c>
    </row>
    <row r="139" spans="1:8" x14ac:dyDescent="0.35">
      <c r="A139" s="9">
        <v>40549</v>
      </c>
      <c r="B139" s="13">
        <v>0.2</v>
      </c>
      <c r="C139" s="8">
        <v>0.59</v>
      </c>
      <c r="D139" s="8">
        <v>0.19400000000000001</v>
      </c>
      <c r="E139" s="8">
        <v>23</v>
      </c>
      <c r="F139">
        <f t="shared" si="6"/>
        <v>0.29288118477319075</v>
      </c>
      <c r="G139">
        <f t="shared" si="7"/>
        <v>-0.23791910402491148</v>
      </c>
      <c r="H139">
        <f t="shared" si="8"/>
        <v>0.10802730669309712</v>
      </c>
    </row>
    <row r="140" spans="1:8" x14ac:dyDescent="0.35">
      <c r="A140" s="7">
        <v>40550</v>
      </c>
      <c r="B140" s="12">
        <v>0.2</v>
      </c>
      <c r="C140" s="6">
        <v>0.64</v>
      </c>
      <c r="D140" s="6">
        <v>0.19400000000000001</v>
      </c>
      <c r="E140" s="6">
        <v>17</v>
      </c>
      <c r="F140">
        <f t="shared" si="6"/>
        <v>0.29298830328990133</v>
      </c>
      <c r="G140">
        <f t="shared" si="7"/>
        <v>-0.23795322578271599</v>
      </c>
      <c r="H140">
        <f t="shared" si="8"/>
        <v>0.10803888544583257</v>
      </c>
    </row>
    <row r="141" spans="1:8" x14ac:dyDescent="0.35">
      <c r="A141" s="9">
        <v>40550</v>
      </c>
      <c r="B141" s="13">
        <v>0.2</v>
      </c>
      <c r="C141" s="8">
        <v>0.69</v>
      </c>
      <c r="D141" s="8">
        <v>0.22389999999999999</v>
      </c>
      <c r="E141" s="8">
        <v>7</v>
      </c>
      <c r="F141">
        <f t="shared" si="6"/>
        <v>0.2931301858704714</v>
      </c>
      <c r="G141">
        <f t="shared" si="7"/>
        <v>-0.23776954015079818</v>
      </c>
      <c r="H141">
        <f t="shared" si="8"/>
        <v>0.10805846726278644</v>
      </c>
    </row>
    <row r="142" spans="1:8" x14ac:dyDescent="0.35">
      <c r="A142" s="7">
        <v>40550</v>
      </c>
      <c r="B142" s="12">
        <v>0.2</v>
      </c>
      <c r="C142" s="6">
        <v>0.69</v>
      </c>
      <c r="D142" s="6">
        <v>0.22389999999999999</v>
      </c>
      <c r="E142" s="6">
        <v>1</v>
      </c>
      <c r="F142">
        <f t="shared" si="6"/>
        <v>0.29334058373013683</v>
      </c>
      <c r="G142">
        <f t="shared" si="7"/>
        <v>-0.23728682405493615</v>
      </c>
      <c r="H142">
        <f t="shared" si="8"/>
        <v>0.10836497592998867</v>
      </c>
    </row>
    <row r="143" spans="1:8" x14ac:dyDescent="0.35">
      <c r="A143" s="9">
        <v>40550</v>
      </c>
      <c r="B143" s="13">
        <v>0.2</v>
      </c>
      <c r="C143" s="8">
        <v>0.69</v>
      </c>
      <c r="D143" s="8">
        <v>0.1343</v>
      </c>
      <c r="E143" s="8">
        <v>1</v>
      </c>
      <c r="F143">
        <f t="shared" si="6"/>
        <v>0.29359909613046814</v>
      </c>
      <c r="G143">
        <f t="shared" si="7"/>
        <v>-0.23675894762583796</v>
      </c>
      <c r="H143">
        <f t="shared" si="8"/>
        <v>0.10871652316413355</v>
      </c>
    </row>
    <row r="144" spans="1:8" x14ac:dyDescent="0.35">
      <c r="A144" s="7">
        <v>40550</v>
      </c>
      <c r="B144" s="12">
        <v>0.22</v>
      </c>
      <c r="C144" s="6">
        <v>0.55000000000000004</v>
      </c>
      <c r="D144" s="6">
        <v>0</v>
      </c>
      <c r="E144" s="6">
        <v>5</v>
      </c>
      <c r="F144">
        <f t="shared" si="6"/>
        <v>0.29385875858377186</v>
      </c>
      <c r="G144">
        <f t="shared" si="7"/>
        <v>-0.23622892644655763</v>
      </c>
      <c r="H144">
        <f t="shared" si="8"/>
        <v>0.10818421003190645</v>
      </c>
    </row>
    <row r="145" spans="1:8" x14ac:dyDescent="0.35">
      <c r="A145" s="9">
        <v>40550</v>
      </c>
      <c r="B145" s="13">
        <v>0.2</v>
      </c>
      <c r="C145" s="8">
        <v>0.69</v>
      </c>
      <c r="D145" s="8">
        <v>0</v>
      </c>
      <c r="E145" s="8">
        <v>34</v>
      </c>
      <c r="F145">
        <f t="shared" si="6"/>
        <v>0.29443763283579499</v>
      </c>
      <c r="G145">
        <f t="shared" si="7"/>
        <v>-0.23659241481952978</v>
      </c>
      <c r="H145">
        <f t="shared" si="8"/>
        <v>0.10655404528925132</v>
      </c>
    </row>
    <row r="146" spans="1:8" x14ac:dyDescent="0.35">
      <c r="A146" s="7">
        <v>40550</v>
      </c>
      <c r="B146" s="12">
        <v>0.2</v>
      </c>
      <c r="C146" s="6">
        <v>0.69</v>
      </c>
      <c r="D146" s="6">
        <v>0.1343</v>
      </c>
      <c r="E146" s="6">
        <v>84</v>
      </c>
      <c r="F146">
        <f t="shared" si="6"/>
        <v>0.2944961983966371</v>
      </c>
      <c r="G146">
        <f t="shared" si="7"/>
        <v>-0.23634650500236609</v>
      </c>
      <c r="H146">
        <f t="shared" si="8"/>
        <v>0.10585713778681127</v>
      </c>
    </row>
    <row r="147" spans="1:8" x14ac:dyDescent="0.35">
      <c r="A147" s="9">
        <v>40550</v>
      </c>
      <c r="B147" s="13">
        <v>0.2</v>
      </c>
      <c r="C147" s="8">
        <v>0.51</v>
      </c>
      <c r="D147" s="8">
        <v>0.25369999999999998</v>
      </c>
      <c r="E147" s="8">
        <v>210</v>
      </c>
      <c r="F147">
        <f t="shared" si="6"/>
        <v>0.29452017751559906</v>
      </c>
      <c r="G147">
        <f t="shared" si="7"/>
        <v>-0.23675458059390153</v>
      </c>
      <c r="H147">
        <f t="shared" si="8"/>
        <v>0.10616423219268885</v>
      </c>
    </row>
    <row r="148" spans="1:8" x14ac:dyDescent="0.35">
      <c r="A148" s="7">
        <v>40550</v>
      </c>
      <c r="B148" s="12">
        <v>0.2</v>
      </c>
      <c r="C148" s="6">
        <v>0.47</v>
      </c>
      <c r="D148" s="6">
        <v>0.29849999999999999</v>
      </c>
      <c r="E148" s="6">
        <v>134</v>
      </c>
      <c r="F148">
        <f t="shared" si="6"/>
        <v>0.29593456888758346</v>
      </c>
      <c r="G148">
        <f t="shared" si="7"/>
        <v>-0.23668333129472724</v>
      </c>
      <c r="H148">
        <f t="shared" si="8"/>
        <v>0.10523814401189162</v>
      </c>
    </row>
    <row r="149" spans="1:8" x14ac:dyDescent="0.35">
      <c r="A149" s="9">
        <v>40550</v>
      </c>
      <c r="B149" s="13">
        <v>0.22</v>
      </c>
      <c r="C149" s="8">
        <v>0.37</v>
      </c>
      <c r="D149" s="8">
        <v>0.32840000000000003</v>
      </c>
      <c r="E149" s="8">
        <v>63</v>
      </c>
      <c r="F149">
        <f t="shared" si="6"/>
        <v>0.29626231817420362</v>
      </c>
      <c r="G149">
        <f t="shared" si="7"/>
        <v>-0.23601244763299575</v>
      </c>
      <c r="H149">
        <f t="shared" si="8"/>
        <v>0.10407416205174204</v>
      </c>
    </row>
    <row r="150" spans="1:8" x14ac:dyDescent="0.35">
      <c r="A150" s="7">
        <v>40550</v>
      </c>
      <c r="B150" s="12">
        <v>0.2</v>
      </c>
      <c r="C150" s="6">
        <v>0.4</v>
      </c>
      <c r="D150" s="6">
        <v>0.22389999999999999</v>
      </c>
      <c r="E150" s="6">
        <v>67</v>
      </c>
      <c r="F150">
        <f t="shared" si="6"/>
        <v>0.29624819613062858</v>
      </c>
      <c r="G150">
        <f t="shared" si="7"/>
        <v>-0.23607019416469924</v>
      </c>
      <c r="H150">
        <f t="shared" si="8"/>
        <v>0.10403184763339804</v>
      </c>
    </row>
    <row r="151" spans="1:8" x14ac:dyDescent="0.35">
      <c r="A151" s="9">
        <v>40550</v>
      </c>
      <c r="B151" s="13">
        <v>0.2</v>
      </c>
      <c r="C151" s="8">
        <v>0.37</v>
      </c>
      <c r="D151" s="8">
        <v>0.25369999999999998</v>
      </c>
      <c r="E151" s="8">
        <v>59</v>
      </c>
      <c r="F151">
        <f t="shared" si="6"/>
        <v>0.2962469802167112</v>
      </c>
      <c r="G151">
        <f t="shared" si="7"/>
        <v>-0.23601324468533824</v>
      </c>
      <c r="H151">
        <f t="shared" si="8"/>
        <v>0.10399630320604721</v>
      </c>
    </row>
    <row r="152" spans="1:8" x14ac:dyDescent="0.35">
      <c r="A152" s="7">
        <v>40550</v>
      </c>
      <c r="B152" s="12">
        <v>0.2</v>
      </c>
      <c r="C152" s="6">
        <v>0.37</v>
      </c>
      <c r="D152" s="6">
        <v>0.28360000000000002</v>
      </c>
      <c r="E152" s="6">
        <v>73</v>
      </c>
      <c r="F152">
        <f t="shared" si="6"/>
        <v>0.29624680110548141</v>
      </c>
      <c r="G152">
        <f t="shared" si="7"/>
        <v>-0.23617383913515794</v>
      </c>
      <c r="H152">
        <f t="shared" si="8"/>
        <v>0.10400253324346925</v>
      </c>
    </row>
    <row r="153" spans="1:8" x14ac:dyDescent="0.35">
      <c r="A153" s="9">
        <v>40550</v>
      </c>
      <c r="B153" s="13">
        <v>0.2</v>
      </c>
      <c r="C153" s="8">
        <v>0.4</v>
      </c>
      <c r="D153" s="8">
        <v>0.25369999999999998</v>
      </c>
      <c r="E153" s="8">
        <v>50</v>
      </c>
      <c r="F153">
        <f t="shared" si="6"/>
        <v>0.29625045138933331</v>
      </c>
      <c r="G153">
        <f t="shared" si="7"/>
        <v>-0.23598345105478907</v>
      </c>
      <c r="H153">
        <f t="shared" si="8"/>
        <v>0.10381354278600238</v>
      </c>
    </row>
    <row r="154" spans="1:8" x14ac:dyDescent="0.35">
      <c r="A154" s="7">
        <v>40550</v>
      </c>
      <c r="B154" s="12">
        <v>0.2</v>
      </c>
      <c r="C154" s="6">
        <v>0.37</v>
      </c>
      <c r="D154" s="6">
        <v>0.16420000000000001</v>
      </c>
      <c r="E154" s="6">
        <v>72</v>
      </c>
      <c r="F154">
        <f t="shared" si="6"/>
        <v>0.29626173404529682</v>
      </c>
      <c r="G154">
        <f t="shared" si="7"/>
        <v>-0.23630554996095937</v>
      </c>
      <c r="H154">
        <f t="shared" si="8"/>
        <v>0.10391090779750446</v>
      </c>
    </row>
    <row r="155" spans="1:8" x14ac:dyDescent="0.35">
      <c r="A155" s="9">
        <v>40550</v>
      </c>
      <c r="B155" s="13">
        <v>0.2</v>
      </c>
      <c r="C155" s="8">
        <v>0.37</v>
      </c>
      <c r="D155" s="8">
        <v>0.16420000000000001</v>
      </c>
      <c r="E155" s="8">
        <v>87</v>
      </c>
      <c r="F155">
        <f t="shared" si="6"/>
        <v>0.29626422129565172</v>
      </c>
      <c r="G155">
        <f t="shared" si="7"/>
        <v>-0.23613949308062712</v>
      </c>
      <c r="H155">
        <f t="shared" si="8"/>
        <v>0.10399690344037281</v>
      </c>
    </row>
    <row r="156" spans="1:8" x14ac:dyDescent="0.35">
      <c r="A156" s="7">
        <v>40550</v>
      </c>
      <c r="B156" s="12">
        <v>0.2</v>
      </c>
      <c r="C156" s="6">
        <v>0.37</v>
      </c>
      <c r="D156" s="6">
        <v>0</v>
      </c>
      <c r="E156" s="6">
        <v>187</v>
      </c>
      <c r="F156">
        <f t="shared" si="6"/>
        <v>0.29629813471394156</v>
      </c>
      <c r="G156">
        <f t="shared" si="7"/>
        <v>-0.23561561414186374</v>
      </c>
      <c r="H156">
        <f t="shared" si="8"/>
        <v>0.10418462879157764</v>
      </c>
    </row>
    <row r="157" spans="1:8" x14ac:dyDescent="0.35">
      <c r="A157" s="9">
        <v>40550</v>
      </c>
      <c r="B157" s="13">
        <v>0.2</v>
      </c>
      <c r="C157" s="8">
        <v>0.4</v>
      </c>
      <c r="D157" s="8">
        <v>8.9599999999999999E-2</v>
      </c>
      <c r="E157" s="8">
        <v>123</v>
      </c>
      <c r="F157">
        <f t="shared" si="6"/>
        <v>0.29732342219829389</v>
      </c>
      <c r="G157">
        <f t="shared" si="7"/>
        <v>-0.23331239436018664</v>
      </c>
      <c r="H157">
        <f t="shared" si="8"/>
        <v>0.10919338743390163</v>
      </c>
    </row>
    <row r="158" spans="1:8" x14ac:dyDescent="0.35">
      <c r="A158" s="7">
        <v>40550</v>
      </c>
      <c r="B158" s="12">
        <v>0.16</v>
      </c>
      <c r="C158" s="6">
        <v>0.55000000000000004</v>
      </c>
      <c r="D158" s="6">
        <v>8.9599999999999999E-2</v>
      </c>
      <c r="E158" s="6">
        <v>95</v>
      </c>
      <c r="F158">
        <f t="shared" si="6"/>
        <v>0.29756125130836081</v>
      </c>
      <c r="G158">
        <f t="shared" si="7"/>
        <v>-0.23220354271611732</v>
      </c>
      <c r="H158">
        <f t="shared" si="8"/>
        <v>0.11057476975737203</v>
      </c>
    </row>
    <row r="159" spans="1:8" x14ac:dyDescent="0.35">
      <c r="A159" s="9">
        <v>40550</v>
      </c>
      <c r="B159" s="13">
        <v>0.18</v>
      </c>
      <c r="C159" s="8">
        <v>0.47</v>
      </c>
      <c r="D159" s="8">
        <v>0.1045</v>
      </c>
      <c r="E159" s="8">
        <v>51</v>
      </c>
      <c r="F159">
        <f t="shared" si="6"/>
        <v>0.29813614294762081</v>
      </c>
      <c r="G159">
        <f t="shared" si="7"/>
        <v>-0.23212617808421254</v>
      </c>
      <c r="H159">
        <f t="shared" si="8"/>
        <v>0.11135543730149268</v>
      </c>
    </row>
    <row r="160" spans="1:8" x14ac:dyDescent="0.35">
      <c r="A160" s="7">
        <v>40550</v>
      </c>
      <c r="B160" s="12">
        <v>0.18</v>
      </c>
      <c r="C160" s="6">
        <v>0.47</v>
      </c>
      <c r="D160" s="6">
        <v>0.1343</v>
      </c>
      <c r="E160" s="6">
        <v>39</v>
      </c>
      <c r="F160">
        <f t="shared" si="6"/>
        <v>0.29810979831797901</v>
      </c>
      <c r="G160">
        <f t="shared" si="7"/>
        <v>-0.23227921862865886</v>
      </c>
      <c r="H160">
        <f t="shared" si="8"/>
        <v>0.11127157397512369</v>
      </c>
    </row>
    <row r="161" spans="1:8" x14ac:dyDescent="0.35">
      <c r="A161" s="9">
        <v>40550</v>
      </c>
      <c r="B161" s="13">
        <v>0.18</v>
      </c>
      <c r="C161" s="8">
        <v>0.43</v>
      </c>
      <c r="D161" s="8">
        <v>0.16420000000000001</v>
      </c>
      <c r="E161" s="8">
        <v>36</v>
      </c>
      <c r="F161">
        <f t="shared" si="6"/>
        <v>0.29803806344969824</v>
      </c>
      <c r="G161">
        <f t="shared" si="7"/>
        <v>-0.23261830027388128</v>
      </c>
      <c r="H161">
        <f t="shared" si="8"/>
        <v>0.11108100481102019</v>
      </c>
    </row>
    <row r="162" spans="1:8" x14ac:dyDescent="0.35">
      <c r="A162" s="7">
        <v>40550</v>
      </c>
      <c r="B162" s="12">
        <v>0.18</v>
      </c>
      <c r="C162" s="6">
        <v>0.51</v>
      </c>
      <c r="D162" s="6">
        <v>0.16420000000000001</v>
      </c>
      <c r="E162" s="6">
        <v>15</v>
      </c>
      <c r="F162">
        <f t="shared" si="6"/>
        <v>0.29795787997686224</v>
      </c>
      <c r="G162">
        <f t="shared" si="7"/>
        <v>-0.23315792380760023</v>
      </c>
      <c r="H162">
        <f t="shared" si="8"/>
        <v>0.11096594440636356</v>
      </c>
    </row>
    <row r="163" spans="1:8" x14ac:dyDescent="0.35">
      <c r="A163" s="9">
        <v>40551</v>
      </c>
      <c r="B163" s="13">
        <v>0.18</v>
      </c>
      <c r="C163" s="8">
        <v>0.51</v>
      </c>
      <c r="D163" s="8">
        <v>0.16420000000000001</v>
      </c>
      <c r="E163" s="8">
        <v>25</v>
      </c>
      <c r="F163">
        <f t="shared" si="6"/>
        <v>0.29785411049874644</v>
      </c>
      <c r="G163">
        <f t="shared" si="7"/>
        <v>-0.23367644306228566</v>
      </c>
      <c r="H163">
        <f t="shared" si="8"/>
        <v>0.11076062040040255</v>
      </c>
    </row>
    <row r="164" spans="1:8" x14ac:dyDescent="0.35">
      <c r="A164" s="7">
        <v>40551</v>
      </c>
      <c r="B164" s="12">
        <v>0.18</v>
      </c>
      <c r="C164" s="6">
        <v>0.55000000000000004</v>
      </c>
      <c r="D164" s="6">
        <v>8.9599999999999999E-2</v>
      </c>
      <c r="E164" s="6">
        <v>16</v>
      </c>
      <c r="F164">
        <f t="shared" si="6"/>
        <v>0.2977536277683695</v>
      </c>
      <c r="G164">
        <f t="shared" si="7"/>
        <v>-0.23406350625972833</v>
      </c>
      <c r="H164">
        <f t="shared" si="8"/>
        <v>0.11059475931286783</v>
      </c>
    </row>
    <row r="165" spans="1:8" x14ac:dyDescent="0.35">
      <c r="A165" s="9">
        <v>40551</v>
      </c>
      <c r="B165" s="13">
        <v>0.18</v>
      </c>
      <c r="C165" s="8">
        <v>0.55000000000000004</v>
      </c>
      <c r="D165" s="8">
        <v>0</v>
      </c>
      <c r="E165" s="8">
        <v>16</v>
      </c>
      <c r="F165">
        <f t="shared" si="6"/>
        <v>0.29764899990231974</v>
      </c>
      <c r="G165">
        <f t="shared" si="7"/>
        <v>-0.2343458037613948</v>
      </c>
      <c r="H165">
        <f t="shared" si="8"/>
        <v>0.10987177110035164</v>
      </c>
    </row>
    <row r="166" spans="1:8" x14ac:dyDescent="0.35">
      <c r="A166" s="7">
        <v>40551</v>
      </c>
      <c r="B166" s="12">
        <v>0.18</v>
      </c>
      <c r="C166" s="6">
        <v>0.55000000000000004</v>
      </c>
      <c r="D166" s="6">
        <v>0.16420000000000001</v>
      </c>
      <c r="E166" s="6">
        <v>7</v>
      </c>
      <c r="F166">
        <f t="shared" si="6"/>
        <v>0.29754407064059357</v>
      </c>
      <c r="G166">
        <f t="shared" si="7"/>
        <v>-0.23462905809625431</v>
      </c>
      <c r="H166">
        <f t="shared" si="8"/>
        <v>0.10857369624487179</v>
      </c>
    </row>
    <row r="167" spans="1:8" x14ac:dyDescent="0.35">
      <c r="A167" s="9">
        <v>40551</v>
      </c>
      <c r="B167" s="13">
        <v>0.18</v>
      </c>
      <c r="C167" s="8">
        <v>0.55000000000000004</v>
      </c>
      <c r="D167" s="8">
        <v>0.16420000000000001</v>
      </c>
      <c r="E167" s="8">
        <v>1</v>
      </c>
      <c r="F167">
        <f t="shared" si="6"/>
        <v>0.29744611500602808</v>
      </c>
      <c r="G167">
        <f t="shared" si="7"/>
        <v>-0.23499773481905034</v>
      </c>
      <c r="H167">
        <f t="shared" si="8"/>
        <v>0.10833303906288219</v>
      </c>
    </row>
    <row r="168" spans="1:8" x14ac:dyDescent="0.35">
      <c r="A168" s="7">
        <v>40551</v>
      </c>
      <c r="B168" s="12">
        <v>0.16</v>
      </c>
      <c r="C168" s="6">
        <v>0.74</v>
      </c>
      <c r="D168" s="6">
        <v>0.16420000000000001</v>
      </c>
      <c r="E168" s="6">
        <v>5</v>
      </c>
      <c r="F168">
        <f t="shared" si="6"/>
        <v>0.29735896874471129</v>
      </c>
      <c r="G168">
        <f t="shared" si="7"/>
        <v>-0.23542924928346734</v>
      </c>
      <c r="H168">
        <f t="shared" si="8"/>
        <v>0.10807147565647493</v>
      </c>
    </row>
    <row r="169" spans="1:8" x14ac:dyDescent="0.35">
      <c r="A169" s="9">
        <v>40551</v>
      </c>
      <c r="B169" s="13">
        <v>0.16</v>
      </c>
      <c r="C169" s="8">
        <v>0.74</v>
      </c>
      <c r="D169" s="8">
        <v>0.16420000000000001</v>
      </c>
      <c r="E169" s="8">
        <v>2</v>
      </c>
      <c r="F169">
        <f t="shared" si="6"/>
        <v>0.29696033679502271</v>
      </c>
      <c r="G169">
        <f t="shared" si="7"/>
        <v>-0.23465175625712478</v>
      </c>
      <c r="H169">
        <f t="shared" si="8"/>
        <v>0.10782213100589691</v>
      </c>
    </row>
    <row r="170" spans="1:8" x14ac:dyDescent="0.35">
      <c r="A170" s="7">
        <v>40551</v>
      </c>
      <c r="B170" s="12">
        <v>0.16</v>
      </c>
      <c r="C170" s="6">
        <v>0.74</v>
      </c>
      <c r="D170" s="6">
        <v>0.1045</v>
      </c>
      <c r="E170" s="6">
        <v>9</v>
      </c>
      <c r="F170">
        <f t="shared" si="6"/>
        <v>0.29654685406985676</v>
      </c>
      <c r="G170">
        <f t="shared" si="7"/>
        <v>-0.23383099275585367</v>
      </c>
      <c r="H170">
        <f t="shared" si="8"/>
        <v>0.10756185933776807</v>
      </c>
    </row>
    <row r="171" spans="1:8" x14ac:dyDescent="0.35">
      <c r="A171" s="9">
        <v>40551</v>
      </c>
      <c r="B171" s="13">
        <v>0.16</v>
      </c>
      <c r="C171" s="8">
        <v>0.93</v>
      </c>
      <c r="D171" s="8">
        <v>0.1045</v>
      </c>
      <c r="E171" s="8">
        <v>15</v>
      </c>
      <c r="F171">
        <f t="shared" si="6"/>
        <v>0.2961648294566227</v>
      </c>
      <c r="G171">
        <f t="shared" si="7"/>
        <v>-0.23310103020103357</v>
      </c>
      <c r="H171">
        <f t="shared" si="8"/>
        <v>0.10682367371093995</v>
      </c>
    </row>
    <row r="172" spans="1:8" x14ac:dyDescent="0.35">
      <c r="A172" s="7">
        <v>40551</v>
      </c>
      <c r="B172" s="12">
        <v>0.16</v>
      </c>
      <c r="C172" s="6">
        <v>0.93</v>
      </c>
      <c r="D172" s="6">
        <v>0.1045</v>
      </c>
      <c r="E172" s="6">
        <v>20</v>
      </c>
      <c r="F172">
        <f t="shared" si="6"/>
        <v>0.29581520339887823</v>
      </c>
      <c r="G172">
        <f t="shared" si="7"/>
        <v>-0.23178838163433751</v>
      </c>
      <c r="H172">
        <f t="shared" si="8"/>
        <v>0.1061693155201494</v>
      </c>
    </row>
    <row r="173" spans="1:8" x14ac:dyDescent="0.35">
      <c r="A173" s="9">
        <v>40551</v>
      </c>
      <c r="B173" s="13">
        <v>0.18</v>
      </c>
      <c r="C173" s="8">
        <v>0.8</v>
      </c>
      <c r="D173" s="8">
        <v>0.16420000000000001</v>
      </c>
      <c r="E173" s="8">
        <v>61</v>
      </c>
      <c r="F173">
        <f t="shared" si="6"/>
        <v>0.29549638518471699</v>
      </c>
      <c r="G173">
        <f t="shared" si="7"/>
        <v>-0.2306600889058617</v>
      </c>
      <c r="H173">
        <f t="shared" si="8"/>
        <v>0.10558635884696094</v>
      </c>
    </row>
    <row r="174" spans="1:8" x14ac:dyDescent="0.35">
      <c r="A174" s="7">
        <v>40551</v>
      </c>
      <c r="B174" s="12">
        <v>0.2</v>
      </c>
      <c r="C174" s="6">
        <v>0.69</v>
      </c>
      <c r="D174" s="6">
        <v>0.3881</v>
      </c>
      <c r="E174" s="6">
        <v>62</v>
      </c>
      <c r="F174">
        <f t="shared" si="6"/>
        <v>0.29551963594184877</v>
      </c>
      <c r="G174">
        <f t="shared" si="7"/>
        <v>-0.230899227843922</v>
      </c>
      <c r="H174">
        <f t="shared" si="8"/>
        <v>0.10560415132910737</v>
      </c>
    </row>
    <row r="175" spans="1:8" x14ac:dyDescent="0.35">
      <c r="A175" s="9">
        <v>40551</v>
      </c>
      <c r="B175" s="13">
        <v>0.2</v>
      </c>
      <c r="C175" s="8">
        <v>0.59</v>
      </c>
      <c r="D175" s="8">
        <v>0.35820000000000002</v>
      </c>
      <c r="E175" s="8">
        <v>98</v>
      </c>
      <c r="F175">
        <f t="shared" si="6"/>
        <v>0.29551854387730297</v>
      </c>
      <c r="G175">
        <f t="shared" si="7"/>
        <v>-0.23098589714207116</v>
      </c>
      <c r="H175">
        <f t="shared" si="8"/>
        <v>0.10562729067561913</v>
      </c>
    </row>
    <row r="176" spans="1:8" x14ac:dyDescent="0.35">
      <c r="A176" s="7">
        <v>40551</v>
      </c>
      <c r="B176" s="12">
        <v>0.2</v>
      </c>
      <c r="C176" s="6">
        <v>0.44</v>
      </c>
      <c r="D176" s="6">
        <v>0.32840000000000003</v>
      </c>
      <c r="E176" s="6">
        <v>102</v>
      </c>
      <c r="F176">
        <f t="shared" si="6"/>
        <v>0.29560070274557115</v>
      </c>
      <c r="G176">
        <f t="shared" si="7"/>
        <v>-0.23110234787216555</v>
      </c>
      <c r="H176">
        <f t="shared" si="8"/>
        <v>0.10463749152444321</v>
      </c>
    </row>
    <row r="177" spans="1:8" x14ac:dyDescent="0.35">
      <c r="A177" s="9">
        <v>40551</v>
      </c>
      <c r="B177" s="13">
        <v>0.2</v>
      </c>
      <c r="C177" s="8">
        <v>0.32</v>
      </c>
      <c r="D177" s="8">
        <v>0.49249999999999999</v>
      </c>
      <c r="E177" s="8">
        <v>95</v>
      </c>
      <c r="F177">
        <f t="shared" si="6"/>
        <v>0.29570346971037276</v>
      </c>
      <c r="G177">
        <f t="shared" si="7"/>
        <v>-0.23051027406412283</v>
      </c>
      <c r="H177">
        <f t="shared" si="8"/>
        <v>0.10373621617747696</v>
      </c>
    </row>
    <row r="178" spans="1:8" x14ac:dyDescent="0.35">
      <c r="A178" s="7">
        <v>40551</v>
      </c>
      <c r="B178" s="12">
        <v>0.2</v>
      </c>
      <c r="C178" s="6">
        <v>0.32</v>
      </c>
      <c r="D178" s="6">
        <v>0.44779999999999998</v>
      </c>
      <c r="E178" s="6">
        <v>74</v>
      </c>
      <c r="F178">
        <f t="shared" si="6"/>
        <v>0.29577244466186037</v>
      </c>
      <c r="G178">
        <f t="shared" si="7"/>
        <v>-0.22965511960982102</v>
      </c>
      <c r="H178">
        <f t="shared" si="8"/>
        <v>0.10215901918075225</v>
      </c>
    </row>
    <row r="179" spans="1:8" x14ac:dyDescent="0.35">
      <c r="A179" s="9">
        <v>40551</v>
      </c>
      <c r="B179" s="13">
        <v>0.18</v>
      </c>
      <c r="C179" s="8">
        <v>0.28999999999999998</v>
      </c>
      <c r="D179" s="8">
        <v>0.44779999999999998</v>
      </c>
      <c r="E179" s="8">
        <v>76</v>
      </c>
      <c r="F179">
        <f t="shared" si="6"/>
        <v>0.29577951128088797</v>
      </c>
      <c r="G179">
        <f t="shared" si="7"/>
        <v>-0.22943032642032465</v>
      </c>
      <c r="H179">
        <f t="shared" si="8"/>
        <v>0.1016966623415595</v>
      </c>
    </row>
    <row r="180" spans="1:8" x14ac:dyDescent="0.35">
      <c r="A180" s="7">
        <v>40551</v>
      </c>
      <c r="B180" s="12">
        <v>0.16</v>
      </c>
      <c r="C180" s="6">
        <v>0.37</v>
      </c>
      <c r="D180" s="6">
        <v>0.55220000000000002</v>
      </c>
      <c r="E180" s="6">
        <v>69</v>
      </c>
      <c r="F180">
        <f t="shared" si="6"/>
        <v>0.29591054941423417</v>
      </c>
      <c r="G180">
        <f t="shared" si="7"/>
        <v>-0.22914147843298596</v>
      </c>
      <c r="H180">
        <f t="shared" si="8"/>
        <v>0.10114264594385512</v>
      </c>
    </row>
    <row r="181" spans="1:8" x14ac:dyDescent="0.35">
      <c r="A181" s="9">
        <v>40551</v>
      </c>
      <c r="B181" s="13">
        <v>0.14000000000000001</v>
      </c>
      <c r="C181" s="8">
        <v>0.39</v>
      </c>
      <c r="D181" s="8">
        <v>0.29849999999999999</v>
      </c>
      <c r="E181" s="8">
        <v>55</v>
      </c>
      <c r="F181">
        <f t="shared" si="6"/>
        <v>0.29609018496195721</v>
      </c>
      <c r="G181">
        <f t="shared" si="7"/>
        <v>-0.22904630731514264</v>
      </c>
      <c r="H181">
        <f t="shared" si="8"/>
        <v>0.10092725842998475</v>
      </c>
    </row>
    <row r="182" spans="1:8" x14ac:dyDescent="0.35">
      <c r="A182" s="7">
        <v>40551</v>
      </c>
      <c r="B182" s="12">
        <v>0.14000000000000001</v>
      </c>
      <c r="C182" s="6">
        <v>0.36</v>
      </c>
      <c r="D182" s="6">
        <v>0.25369999999999998</v>
      </c>
      <c r="E182" s="6">
        <v>30</v>
      </c>
      <c r="F182">
        <f t="shared" si="6"/>
        <v>0.29613259968862821</v>
      </c>
      <c r="G182">
        <f t="shared" si="7"/>
        <v>-0.2292820153501659</v>
      </c>
      <c r="H182">
        <f t="shared" si="8"/>
        <v>0.1010315798334952</v>
      </c>
    </row>
    <row r="183" spans="1:8" x14ac:dyDescent="0.35">
      <c r="A183" s="9">
        <v>40551</v>
      </c>
      <c r="B183" s="13">
        <v>0.12</v>
      </c>
      <c r="C183" s="8">
        <v>0.36</v>
      </c>
      <c r="D183" s="8">
        <v>0.25369999999999998</v>
      </c>
      <c r="E183" s="8">
        <v>28</v>
      </c>
      <c r="F183">
        <f t="shared" si="6"/>
        <v>0.29576730932077144</v>
      </c>
      <c r="G183">
        <f t="shared" si="7"/>
        <v>-0.23033040704300398</v>
      </c>
      <c r="H183">
        <f t="shared" si="8"/>
        <v>0.10135919446267304</v>
      </c>
    </row>
    <row r="184" spans="1:8" x14ac:dyDescent="0.35">
      <c r="A184" s="7">
        <v>40551</v>
      </c>
      <c r="B184" s="12">
        <v>0.12</v>
      </c>
      <c r="C184" s="6">
        <v>0.39</v>
      </c>
      <c r="D184" s="6">
        <v>0.35820000000000002</v>
      </c>
      <c r="E184" s="6">
        <v>37</v>
      </c>
      <c r="F184">
        <f t="shared" si="6"/>
        <v>0.29526404821020957</v>
      </c>
      <c r="G184">
        <f t="shared" si="7"/>
        <v>-0.23144668083564401</v>
      </c>
      <c r="H184">
        <f t="shared" si="8"/>
        <v>0.10171137973022909</v>
      </c>
    </row>
    <row r="185" spans="1:8" x14ac:dyDescent="0.35">
      <c r="A185" s="9">
        <v>40551</v>
      </c>
      <c r="B185" s="13">
        <v>0.12</v>
      </c>
      <c r="C185" s="8">
        <v>0.36</v>
      </c>
      <c r="D185" s="8">
        <v>0.3881</v>
      </c>
      <c r="E185" s="8">
        <v>34</v>
      </c>
      <c r="F185">
        <f t="shared" si="6"/>
        <v>0.29495132445888922</v>
      </c>
      <c r="G185">
        <f t="shared" si="7"/>
        <v>-0.23215558447747212</v>
      </c>
      <c r="H185">
        <f t="shared" si="8"/>
        <v>0.102455214910551</v>
      </c>
    </row>
    <row r="186" spans="1:8" x14ac:dyDescent="0.35">
      <c r="A186" s="7">
        <v>40551</v>
      </c>
      <c r="B186" s="12">
        <v>0.1</v>
      </c>
      <c r="C186" s="6">
        <v>0.39</v>
      </c>
      <c r="D186" s="6">
        <v>0.44779999999999998</v>
      </c>
      <c r="E186" s="6">
        <v>22</v>
      </c>
      <c r="F186">
        <f t="shared" si="6"/>
        <v>0.29457185232134275</v>
      </c>
      <c r="G186">
        <f t="shared" si="7"/>
        <v>-0.23309236559702504</v>
      </c>
      <c r="H186">
        <f t="shared" si="8"/>
        <v>0.10346782221831891</v>
      </c>
    </row>
    <row r="187" spans="1:8" x14ac:dyDescent="0.35">
      <c r="A187" s="9">
        <v>40552</v>
      </c>
      <c r="B187" s="13">
        <v>0.1</v>
      </c>
      <c r="C187" s="8">
        <v>0.42</v>
      </c>
      <c r="D187" s="8">
        <v>0.3881</v>
      </c>
      <c r="E187" s="8">
        <v>25</v>
      </c>
      <c r="F187">
        <f t="shared" si="6"/>
        <v>0.29381910808389711</v>
      </c>
      <c r="G187">
        <f t="shared" si="7"/>
        <v>-0.23422608002978845</v>
      </c>
      <c r="H187">
        <f t="shared" si="8"/>
        <v>0.10542450197815703</v>
      </c>
    </row>
    <row r="188" spans="1:8" x14ac:dyDescent="0.35">
      <c r="A188" s="7">
        <v>40552</v>
      </c>
      <c r="B188" s="12">
        <v>0.1</v>
      </c>
      <c r="C188" s="6">
        <v>0.42</v>
      </c>
      <c r="D188" s="6">
        <v>0.4627</v>
      </c>
      <c r="E188" s="6">
        <v>12</v>
      </c>
      <c r="F188">
        <f t="shared" si="6"/>
        <v>0.2931428702486692</v>
      </c>
      <c r="G188">
        <f t="shared" si="7"/>
        <v>-0.2351073334804159</v>
      </c>
      <c r="H188">
        <f t="shared" si="8"/>
        <v>0.10678165096677329</v>
      </c>
    </row>
    <row r="189" spans="1:8" x14ac:dyDescent="0.35">
      <c r="A189" s="9">
        <v>40552</v>
      </c>
      <c r="B189" s="13">
        <v>0.1</v>
      </c>
      <c r="C189" s="8">
        <v>0.46</v>
      </c>
      <c r="D189" s="8">
        <v>0.4627</v>
      </c>
      <c r="E189" s="8">
        <v>11</v>
      </c>
      <c r="F189">
        <f t="shared" si="6"/>
        <v>0.29212321397836638</v>
      </c>
      <c r="G189">
        <f t="shared" si="7"/>
        <v>-0.2363230611221265</v>
      </c>
      <c r="H189">
        <f t="shared" si="8"/>
        <v>0.10940719406211824</v>
      </c>
    </row>
    <row r="190" spans="1:8" x14ac:dyDescent="0.35">
      <c r="A190" s="7">
        <v>40552</v>
      </c>
      <c r="B190" s="12">
        <v>0.1</v>
      </c>
      <c r="C190" s="6">
        <v>0.46</v>
      </c>
      <c r="D190" s="6">
        <v>0.41789999999999999</v>
      </c>
      <c r="E190" s="6">
        <v>4</v>
      </c>
      <c r="F190">
        <f t="shared" si="6"/>
        <v>0.29107257501958139</v>
      </c>
      <c r="G190">
        <f t="shared" si="7"/>
        <v>-0.23728070027757711</v>
      </c>
      <c r="H190">
        <f t="shared" si="8"/>
        <v>0.11210767971503328</v>
      </c>
    </row>
    <row r="191" spans="1:8" x14ac:dyDescent="0.35">
      <c r="A191" s="9">
        <v>40552</v>
      </c>
      <c r="B191" s="13">
        <v>0.08</v>
      </c>
      <c r="C191" s="8">
        <v>0.53</v>
      </c>
      <c r="D191" s="8">
        <v>0.19400000000000001</v>
      </c>
      <c r="E191" s="8">
        <v>1</v>
      </c>
      <c r="F191">
        <f t="shared" si="6"/>
        <v>0.28984192801367709</v>
      </c>
      <c r="G191">
        <f t="shared" si="7"/>
        <v>-0.23839472336323628</v>
      </c>
      <c r="H191">
        <f t="shared" si="8"/>
        <v>0.11465150226387685</v>
      </c>
    </row>
    <row r="192" spans="1:8" x14ac:dyDescent="0.35">
      <c r="A192" s="7">
        <v>40552</v>
      </c>
      <c r="B192" s="12">
        <v>0.08</v>
      </c>
      <c r="C192" s="6">
        <v>0.53</v>
      </c>
      <c r="D192" s="6">
        <v>0.19400000000000001</v>
      </c>
      <c r="E192" s="6">
        <v>1</v>
      </c>
      <c r="F192">
        <f t="shared" si="6"/>
        <v>0.28829605657256513</v>
      </c>
      <c r="G192">
        <f t="shared" si="7"/>
        <v>-0.2390138246553469</v>
      </c>
      <c r="H192">
        <f t="shared" si="8"/>
        <v>0.11473551758080938</v>
      </c>
    </row>
    <row r="193" spans="1:8" x14ac:dyDescent="0.35">
      <c r="A193" s="9">
        <v>40552</v>
      </c>
      <c r="B193" s="13">
        <v>0.1</v>
      </c>
      <c r="C193" s="8">
        <v>0.49</v>
      </c>
      <c r="D193" s="8">
        <v>0.28360000000000002</v>
      </c>
      <c r="E193" s="8">
        <v>1</v>
      </c>
      <c r="F193">
        <f t="shared" si="6"/>
        <v>0.28673918870279907</v>
      </c>
      <c r="G193">
        <f t="shared" si="7"/>
        <v>-0.23963563962496781</v>
      </c>
      <c r="H193">
        <f t="shared" si="8"/>
        <v>0.11481994638910581</v>
      </c>
    </row>
    <row r="194" spans="1:8" x14ac:dyDescent="0.35">
      <c r="A194" s="7">
        <v>40552</v>
      </c>
      <c r="B194" s="12">
        <v>0.08</v>
      </c>
      <c r="C194" s="6">
        <v>0.53</v>
      </c>
      <c r="D194" s="6">
        <v>0.19400000000000001</v>
      </c>
      <c r="E194" s="6">
        <v>6</v>
      </c>
      <c r="F194">
        <f t="shared" si="6"/>
        <v>0.28540905552123191</v>
      </c>
      <c r="G194">
        <f t="shared" si="7"/>
        <v>-0.24058077398742728</v>
      </c>
      <c r="H194">
        <f t="shared" si="8"/>
        <v>0.11590238376156735</v>
      </c>
    </row>
    <row r="195" spans="1:8" x14ac:dyDescent="0.35">
      <c r="A195" s="9">
        <v>40552</v>
      </c>
      <c r="B195" s="13">
        <v>0.1</v>
      </c>
      <c r="C195" s="8">
        <v>0.49</v>
      </c>
      <c r="D195" s="8">
        <v>0.28360000000000002</v>
      </c>
      <c r="E195" s="8">
        <v>10</v>
      </c>
      <c r="F195">
        <f t="shared" ref="F195:F258" si="9">CORREL(B195:B1194,E195:E1194)</f>
        <v>0.28398810952070586</v>
      </c>
      <c r="G195">
        <f t="shared" ref="G195:G258" si="10">CORREL(C195:C1194,E195:E1194)</f>
        <v>-0.24114082704631321</v>
      </c>
      <c r="H195">
        <f t="shared" ref="H195:H258" si="11">CORREL(D195:D1194,E195:E1194)</f>
        <v>0.11597485436862895</v>
      </c>
    </row>
    <row r="196" spans="1:8" x14ac:dyDescent="0.35">
      <c r="A196" s="7">
        <v>40552</v>
      </c>
      <c r="B196" s="12">
        <v>0.12</v>
      </c>
      <c r="C196" s="6">
        <v>0.46</v>
      </c>
      <c r="D196" s="6">
        <v>0.52239999999999998</v>
      </c>
      <c r="E196" s="6">
        <v>19</v>
      </c>
      <c r="F196">
        <f t="shared" si="9"/>
        <v>0.28286766402909608</v>
      </c>
      <c r="G196">
        <f t="shared" si="10"/>
        <v>-0.24192689064912842</v>
      </c>
      <c r="H196">
        <f t="shared" si="11"/>
        <v>0.11688913384923763</v>
      </c>
    </row>
    <row r="197" spans="1:8" x14ac:dyDescent="0.35">
      <c r="A197" s="9">
        <v>40552</v>
      </c>
      <c r="B197" s="13">
        <v>0.14000000000000001</v>
      </c>
      <c r="C197" s="8">
        <v>0.43</v>
      </c>
      <c r="D197" s="8">
        <v>0.3881</v>
      </c>
      <c r="E197" s="8">
        <v>49</v>
      </c>
      <c r="F197">
        <f t="shared" si="9"/>
        <v>0.28212888834324962</v>
      </c>
      <c r="G197">
        <f t="shared" si="10"/>
        <v>-0.24274045684607357</v>
      </c>
      <c r="H197">
        <f t="shared" si="11"/>
        <v>0.11985894974479473</v>
      </c>
    </row>
    <row r="198" spans="1:8" x14ac:dyDescent="0.35">
      <c r="A198" s="7">
        <v>40552</v>
      </c>
      <c r="B198" s="12">
        <v>0.16</v>
      </c>
      <c r="C198" s="6">
        <v>0.4</v>
      </c>
      <c r="D198" s="6">
        <v>0.52239999999999998</v>
      </c>
      <c r="E198" s="6">
        <v>49</v>
      </c>
      <c r="F198">
        <f t="shared" si="9"/>
        <v>0.28204616817141348</v>
      </c>
      <c r="G198">
        <f t="shared" si="10"/>
        <v>-0.24305843019940729</v>
      </c>
      <c r="H198">
        <f t="shared" si="11"/>
        <v>0.12040508734240464</v>
      </c>
    </row>
    <row r="199" spans="1:8" x14ac:dyDescent="0.35">
      <c r="A199" s="9">
        <v>40552</v>
      </c>
      <c r="B199" s="13">
        <v>0.18</v>
      </c>
      <c r="C199" s="8">
        <v>0.37</v>
      </c>
      <c r="D199" s="8">
        <v>0.44779999999999998</v>
      </c>
      <c r="E199" s="8">
        <v>83</v>
      </c>
      <c r="F199">
        <f t="shared" si="9"/>
        <v>0.28196791772786556</v>
      </c>
      <c r="G199">
        <f t="shared" si="10"/>
        <v>-0.24346058133108731</v>
      </c>
      <c r="H199">
        <f t="shared" si="11"/>
        <v>0.12153085192003384</v>
      </c>
    </row>
    <row r="200" spans="1:8" x14ac:dyDescent="0.35">
      <c r="A200" s="7">
        <v>40552</v>
      </c>
      <c r="B200" s="12">
        <v>0.2</v>
      </c>
      <c r="C200" s="6">
        <v>0.34</v>
      </c>
      <c r="D200" s="6">
        <v>0.44779999999999998</v>
      </c>
      <c r="E200" s="6">
        <v>75</v>
      </c>
      <c r="F200">
        <f t="shared" si="9"/>
        <v>0.28217201107925499</v>
      </c>
      <c r="G200">
        <f t="shared" si="10"/>
        <v>-0.24303719723630696</v>
      </c>
      <c r="H200">
        <f t="shared" si="11"/>
        <v>0.12071528751844855</v>
      </c>
    </row>
    <row r="201" spans="1:8" x14ac:dyDescent="0.35">
      <c r="A201" s="9">
        <v>40552</v>
      </c>
      <c r="B201" s="13">
        <v>0.22</v>
      </c>
      <c r="C201" s="8">
        <v>0.32</v>
      </c>
      <c r="D201" s="8">
        <v>0.4627</v>
      </c>
      <c r="E201" s="8">
        <v>72</v>
      </c>
      <c r="F201">
        <f t="shared" si="9"/>
        <v>0.28218896004821858</v>
      </c>
      <c r="G201">
        <f t="shared" si="10"/>
        <v>-0.24281539606634459</v>
      </c>
      <c r="H201">
        <f t="shared" si="11"/>
        <v>0.1202685707128501</v>
      </c>
    </row>
    <row r="202" spans="1:8" x14ac:dyDescent="0.35">
      <c r="A202" s="7">
        <v>40552</v>
      </c>
      <c r="B202" s="12">
        <v>0.22</v>
      </c>
      <c r="C202" s="6">
        <v>0.35</v>
      </c>
      <c r="D202" s="6">
        <v>0.35820000000000002</v>
      </c>
      <c r="E202" s="6">
        <v>82</v>
      </c>
      <c r="F202">
        <f t="shared" si="9"/>
        <v>0.28213059086210635</v>
      </c>
      <c r="G202">
        <f t="shared" si="10"/>
        <v>-0.24269417161261059</v>
      </c>
      <c r="H202">
        <f t="shared" si="11"/>
        <v>0.11996094112872813</v>
      </c>
    </row>
    <row r="203" spans="1:8" x14ac:dyDescent="0.35">
      <c r="A203" s="9">
        <v>40552</v>
      </c>
      <c r="B203" s="13">
        <v>0.2</v>
      </c>
      <c r="C203" s="8">
        <v>0.34</v>
      </c>
      <c r="D203" s="8">
        <v>0.44779999999999998</v>
      </c>
      <c r="E203" s="8">
        <v>92</v>
      </c>
      <c r="F203">
        <f t="shared" si="9"/>
        <v>0.28203081981266231</v>
      </c>
      <c r="G203">
        <f t="shared" si="10"/>
        <v>-0.24227218959449881</v>
      </c>
      <c r="H203">
        <f t="shared" si="11"/>
        <v>0.11939180080944939</v>
      </c>
    </row>
    <row r="204" spans="1:8" x14ac:dyDescent="0.35">
      <c r="A204" s="7">
        <v>40552</v>
      </c>
      <c r="B204" s="12">
        <v>0.18</v>
      </c>
      <c r="C204" s="6">
        <v>0.37</v>
      </c>
      <c r="D204" s="6">
        <v>0.3881</v>
      </c>
      <c r="E204" s="6">
        <v>62</v>
      </c>
      <c r="F204">
        <f t="shared" si="9"/>
        <v>0.28210300786473941</v>
      </c>
      <c r="G204">
        <f t="shared" si="10"/>
        <v>-0.24155262358470247</v>
      </c>
      <c r="H204">
        <f t="shared" si="11"/>
        <v>0.11813739957963136</v>
      </c>
    </row>
    <row r="205" spans="1:8" x14ac:dyDescent="0.35">
      <c r="A205" s="9">
        <v>40552</v>
      </c>
      <c r="B205" s="13">
        <v>0.16</v>
      </c>
      <c r="C205" s="8">
        <v>0.4</v>
      </c>
      <c r="D205" s="8">
        <v>0.32840000000000003</v>
      </c>
      <c r="E205" s="8">
        <v>48</v>
      </c>
      <c r="F205">
        <f t="shared" si="9"/>
        <v>0.28213380179872433</v>
      </c>
      <c r="G205">
        <f t="shared" si="10"/>
        <v>-0.24167920605227125</v>
      </c>
      <c r="H205">
        <f t="shared" si="11"/>
        <v>0.11821055648689524</v>
      </c>
    </row>
    <row r="206" spans="1:8" x14ac:dyDescent="0.35">
      <c r="A206" s="7">
        <v>40552</v>
      </c>
      <c r="B206" s="12">
        <v>0.16</v>
      </c>
      <c r="C206" s="6">
        <v>0.43</v>
      </c>
      <c r="D206" s="6">
        <v>0.32840000000000003</v>
      </c>
      <c r="E206" s="6">
        <v>41</v>
      </c>
      <c r="F206">
        <f t="shared" si="9"/>
        <v>0.28204525191156044</v>
      </c>
      <c r="G206">
        <f t="shared" si="10"/>
        <v>-0.24211259918907946</v>
      </c>
      <c r="H206">
        <f t="shared" si="11"/>
        <v>0.11859200942748206</v>
      </c>
    </row>
    <row r="207" spans="1:8" x14ac:dyDescent="0.35">
      <c r="A207" s="9">
        <v>40552</v>
      </c>
      <c r="B207" s="13">
        <v>0.14000000000000001</v>
      </c>
      <c r="C207" s="8">
        <v>0.46</v>
      </c>
      <c r="D207" s="8">
        <v>0.25369999999999998</v>
      </c>
      <c r="E207" s="8">
        <v>38</v>
      </c>
      <c r="F207">
        <f t="shared" si="9"/>
        <v>0.28187861760231719</v>
      </c>
      <c r="G207">
        <f t="shared" si="10"/>
        <v>-0.24261538772318308</v>
      </c>
      <c r="H207">
        <f t="shared" si="11"/>
        <v>0.11916296180941661</v>
      </c>
    </row>
    <row r="208" spans="1:8" x14ac:dyDescent="0.35">
      <c r="A208" s="7">
        <v>40552</v>
      </c>
      <c r="B208" s="12">
        <v>0.14000000000000001</v>
      </c>
      <c r="C208" s="6">
        <v>0.46</v>
      </c>
      <c r="D208" s="6">
        <v>0.41789999999999999</v>
      </c>
      <c r="E208" s="6">
        <v>20</v>
      </c>
      <c r="F208">
        <f t="shared" si="9"/>
        <v>0.28160427231780499</v>
      </c>
      <c r="G208">
        <f t="shared" si="10"/>
        <v>-0.2430694637293366</v>
      </c>
      <c r="H208">
        <f t="shared" si="11"/>
        <v>0.11944683003784146</v>
      </c>
    </row>
    <row r="209" spans="1:8" x14ac:dyDescent="0.35">
      <c r="A209" s="9">
        <v>40552</v>
      </c>
      <c r="B209" s="13">
        <v>0.14000000000000001</v>
      </c>
      <c r="C209" s="8">
        <v>0.46</v>
      </c>
      <c r="D209" s="8">
        <v>0.29849999999999999</v>
      </c>
      <c r="E209" s="8">
        <v>15</v>
      </c>
      <c r="F209">
        <f t="shared" si="9"/>
        <v>0.28104754035234797</v>
      </c>
      <c r="G209">
        <f t="shared" si="10"/>
        <v>-0.24388925806097392</v>
      </c>
      <c r="H209">
        <f t="shared" si="11"/>
        <v>0.12142522265878512</v>
      </c>
    </row>
    <row r="210" spans="1:8" x14ac:dyDescent="0.35">
      <c r="A210" s="7">
        <v>40552</v>
      </c>
      <c r="B210" s="12">
        <v>0.12</v>
      </c>
      <c r="C210" s="6">
        <v>0.5</v>
      </c>
      <c r="D210" s="6">
        <v>0.19400000000000001</v>
      </c>
      <c r="E210" s="6">
        <v>6</v>
      </c>
      <c r="F210">
        <f t="shared" si="9"/>
        <v>0.28041779401335076</v>
      </c>
      <c r="G210">
        <f t="shared" si="10"/>
        <v>-0.2448203610624522</v>
      </c>
      <c r="H210">
        <f t="shared" si="11"/>
        <v>0.1224470183588533</v>
      </c>
    </row>
    <row r="211" spans="1:8" x14ac:dyDescent="0.35">
      <c r="A211" s="9">
        <v>40553</v>
      </c>
      <c r="B211" s="13">
        <v>0.12</v>
      </c>
      <c r="C211" s="8">
        <v>0.5</v>
      </c>
      <c r="D211" s="8">
        <v>0.28360000000000002</v>
      </c>
      <c r="E211" s="8">
        <v>5</v>
      </c>
      <c r="F211">
        <f t="shared" si="9"/>
        <v>0.2794046793621569</v>
      </c>
      <c r="G211">
        <f t="shared" si="10"/>
        <v>-0.2456447840985885</v>
      </c>
      <c r="H211">
        <f t="shared" si="11"/>
        <v>0.12256337229501733</v>
      </c>
    </row>
    <row r="212" spans="1:8" x14ac:dyDescent="0.35">
      <c r="A212" s="7">
        <v>40553</v>
      </c>
      <c r="B212" s="12">
        <v>0.12</v>
      </c>
      <c r="C212" s="6">
        <v>0.5</v>
      </c>
      <c r="D212" s="6">
        <v>0.28360000000000002</v>
      </c>
      <c r="E212" s="6">
        <v>1</v>
      </c>
      <c r="F212">
        <f t="shared" si="9"/>
        <v>0.27836689360524092</v>
      </c>
      <c r="G212">
        <f t="shared" si="10"/>
        <v>-0.2464907420051895</v>
      </c>
      <c r="H212">
        <f t="shared" si="11"/>
        <v>0.12365754209146612</v>
      </c>
    </row>
    <row r="213" spans="1:8" x14ac:dyDescent="0.35">
      <c r="A213" s="9">
        <v>40553</v>
      </c>
      <c r="B213" s="13">
        <v>0.12</v>
      </c>
      <c r="C213" s="8">
        <v>0.5</v>
      </c>
      <c r="D213" s="8">
        <v>0.22389999999999999</v>
      </c>
      <c r="E213" s="8">
        <v>3</v>
      </c>
      <c r="F213">
        <f t="shared" si="9"/>
        <v>0.27724752111992962</v>
      </c>
      <c r="G213">
        <f t="shared" si="10"/>
        <v>-0.24741387183632998</v>
      </c>
      <c r="H213">
        <f t="shared" si="11"/>
        <v>0.12484131984945611</v>
      </c>
    </row>
    <row r="214" spans="1:8" x14ac:dyDescent="0.35">
      <c r="A214" s="7">
        <v>40553</v>
      </c>
      <c r="B214" s="12">
        <v>0.12</v>
      </c>
      <c r="C214" s="6">
        <v>0.5</v>
      </c>
      <c r="D214" s="6">
        <v>0.22389999999999999</v>
      </c>
      <c r="E214" s="6">
        <v>1</v>
      </c>
      <c r="F214">
        <f t="shared" si="9"/>
        <v>0.27615969099989818</v>
      </c>
      <c r="G214">
        <f t="shared" si="10"/>
        <v>-0.24830411207602018</v>
      </c>
      <c r="H214">
        <f t="shared" si="11"/>
        <v>0.12530445012574892</v>
      </c>
    </row>
    <row r="215" spans="1:8" x14ac:dyDescent="0.35">
      <c r="A215" s="9">
        <v>40553</v>
      </c>
      <c r="B215" s="13">
        <v>0.1</v>
      </c>
      <c r="C215" s="8">
        <v>0.54</v>
      </c>
      <c r="D215" s="8">
        <v>0.1343</v>
      </c>
      <c r="E215" s="8">
        <v>3</v>
      </c>
      <c r="F215">
        <f t="shared" si="9"/>
        <v>0.27502775797888013</v>
      </c>
      <c r="G215">
        <f t="shared" si="10"/>
        <v>-0.24923561314274875</v>
      </c>
      <c r="H215">
        <f t="shared" si="11"/>
        <v>0.12578932363918094</v>
      </c>
    </row>
    <row r="216" spans="1:8" x14ac:dyDescent="0.35">
      <c r="A216" s="7">
        <v>40553</v>
      </c>
      <c r="B216" s="12">
        <v>0.1</v>
      </c>
      <c r="C216" s="6">
        <v>0.54</v>
      </c>
      <c r="D216" s="6">
        <v>0.25369999999999998</v>
      </c>
      <c r="E216" s="6">
        <v>3</v>
      </c>
      <c r="F216">
        <f t="shared" si="9"/>
        <v>0.27366574969491553</v>
      </c>
      <c r="G216">
        <f t="shared" si="10"/>
        <v>-0.24981532926530151</v>
      </c>
      <c r="H216">
        <f t="shared" si="11"/>
        <v>0.1252904607567179</v>
      </c>
    </row>
    <row r="217" spans="1:8" x14ac:dyDescent="0.35">
      <c r="A217" s="9">
        <v>40553</v>
      </c>
      <c r="B217" s="13">
        <v>0.12</v>
      </c>
      <c r="C217" s="8">
        <v>0.5</v>
      </c>
      <c r="D217" s="8">
        <v>0.28360000000000002</v>
      </c>
      <c r="E217" s="8">
        <v>31</v>
      </c>
      <c r="F217">
        <f t="shared" si="9"/>
        <v>0.27229501914045184</v>
      </c>
      <c r="G217">
        <f t="shared" si="10"/>
        <v>-0.25039761007015732</v>
      </c>
      <c r="H217">
        <f t="shared" si="11"/>
        <v>0.12609681603963507</v>
      </c>
    </row>
    <row r="218" spans="1:8" x14ac:dyDescent="0.35">
      <c r="A218" s="7">
        <v>40553</v>
      </c>
      <c r="B218" s="12">
        <v>0.12</v>
      </c>
      <c r="C218" s="6">
        <v>0.5</v>
      </c>
      <c r="D218" s="6">
        <v>0.22389999999999999</v>
      </c>
      <c r="E218" s="6">
        <v>77</v>
      </c>
      <c r="F218">
        <f t="shared" si="9"/>
        <v>0.27177569937745949</v>
      </c>
      <c r="G218">
        <f t="shared" si="10"/>
        <v>-0.2508267588268081</v>
      </c>
      <c r="H218">
        <f t="shared" si="11"/>
        <v>0.12668258024730014</v>
      </c>
    </row>
    <row r="219" spans="1:8" x14ac:dyDescent="0.35">
      <c r="A219" s="9">
        <v>40553</v>
      </c>
      <c r="B219" s="13">
        <v>0.12</v>
      </c>
      <c r="C219" s="8">
        <v>0.5</v>
      </c>
      <c r="D219" s="8">
        <v>0.28360000000000002</v>
      </c>
      <c r="E219" s="8">
        <v>188</v>
      </c>
      <c r="F219">
        <f t="shared" si="9"/>
        <v>0.27245665457269169</v>
      </c>
      <c r="G219">
        <f t="shared" si="10"/>
        <v>-0.25067996817508076</v>
      </c>
      <c r="H219">
        <f t="shared" si="11"/>
        <v>0.12658741164849863</v>
      </c>
    </row>
    <row r="220" spans="1:8" x14ac:dyDescent="0.35">
      <c r="A220" s="7">
        <v>40553</v>
      </c>
      <c r="B220" s="12">
        <v>0.14000000000000001</v>
      </c>
      <c r="C220" s="6">
        <v>0.5</v>
      </c>
      <c r="D220" s="6">
        <v>0.25369999999999998</v>
      </c>
      <c r="E220" s="6">
        <v>94</v>
      </c>
      <c r="F220">
        <f t="shared" si="9"/>
        <v>0.2772086179370119</v>
      </c>
      <c r="G220">
        <f t="shared" si="10"/>
        <v>-0.25018663147332393</v>
      </c>
      <c r="H220">
        <f t="shared" si="11"/>
        <v>0.12482815450242452</v>
      </c>
    </row>
    <row r="221" spans="1:8" x14ac:dyDescent="0.35">
      <c r="A221" s="9">
        <v>40553</v>
      </c>
      <c r="B221" s="13">
        <v>0.14000000000000001</v>
      </c>
      <c r="C221" s="8">
        <v>0.5</v>
      </c>
      <c r="D221" s="8">
        <v>0.29849999999999999</v>
      </c>
      <c r="E221" s="8">
        <v>31</v>
      </c>
      <c r="F221">
        <f t="shared" si="9"/>
        <v>0.27810670621377132</v>
      </c>
      <c r="G221">
        <f t="shared" si="10"/>
        <v>-0.24988719744645446</v>
      </c>
      <c r="H221">
        <f t="shared" si="11"/>
        <v>0.12446420036256406</v>
      </c>
    </row>
    <row r="222" spans="1:8" x14ac:dyDescent="0.35">
      <c r="A222" s="7">
        <v>40553</v>
      </c>
      <c r="B222" s="12">
        <v>0.16</v>
      </c>
      <c r="C222" s="6">
        <v>0.47</v>
      </c>
      <c r="D222" s="6">
        <v>0.28360000000000002</v>
      </c>
      <c r="E222" s="6">
        <v>30</v>
      </c>
      <c r="F222">
        <f t="shared" si="9"/>
        <v>0.27769241777656745</v>
      </c>
      <c r="G222">
        <f t="shared" si="10"/>
        <v>-0.25031758687828826</v>
      </c>
      <c r="H222">
        <f t="shared" si="11"/>
        <v>0.12514798991023907</v>
      </c>
    </row>
    <row r="223" spans="1:8" x14ac:dyDescent="0.35">
      <c r="A223" s="9">
        <v>40553</v>
      </c>
      <c r="B223" s="13">
        <v>0.2</v>
      </c>
      <c r="C223" s="8">
        <v>0.4</v>
      </c>
      <c r="D223" s="8">
        <v>0.28360000000000002</v>
      </c>
      <c r="E223" s="8">
        <v>52</v>
      </c>
      <c r="F223">
        <f t="shared" si="9"/>
        <v>0.27739307541229374</v>
      </c>
      <c r="G223">
        <f t="shared" si="10"/>
        <v>-0.25090943276899785</v>
      </c>
      <c r="H223">
        <f t="shared" si="11"/>
        <v>0.12575678174280669</v>
      </c>
    </row>
    <row r="224" spans="1:8" x14ac:dyDescent="0.35">
      <c r="A224" s="7">
        <v>40553</v>
      </c>
      <c r="B224" s="12">
        <v>0.2</v>
      </c>
      <c r="C224" s="6">
        <v>0.4</v>
      </c>
      <c r="D224" s="6">
        <v>0.28360000000000002</v>
      </c>
      <c r="E224" s="6">
        <v>54</v>
      </c>
      <c r="F224">
        <f t="shared" si="9"/>
        <v>0.27739275796766827</v>
      </c>
      <c r="G224">
        <f t="shared" si="10"/>
        <v>-0.25127178863492866</v>
      </c>
      <c r="H224">
        <f t="shared" si="11"/>
        <v>0.12594389817069004</v>
      </c>
    </row>
    <row r="225" spans="1:8" x14ac:dyDescent="0.35">
      <c r="A225" s="9">
        <v>40553</v>
      </c>
      <c r="B225" s="13">
        <v>0.2</v>
      </c>
      <c r="C225" s="8">
        <v>0.4</v>
      </c>
      <c r="D225" s="8">
        <v>0.22389999999999999</v>
      </c>
      <c r="E225" s="8">
        <v>47</v>
      </c>
      <c r="F225">
        <f t="shared" si="9"/>
        <v>0.2773917541244097</v>
      </c>
      <c r="G225">
        <f t="shared" si="10"/>
        <v>-0.25158389084813104</v>
      </c>
      <c r="H225">
        <f t="shared" si="11"/>
        <v>0.12609451492759657</v>
      </c>
    </row>
    <row r="226" spans="1:8" x14ac:dyDescent="0.35">
      <c r="A226" s="7">
        <v>40553</v>
      </c>
      <c r="B226" s="12">
        <v>0.2</v>
      </c>
      <c r="C226" s="6">
        <v>0.4</v>
      </c>
      <c r="D226" s="6">
        <v>0.22389999999999999</v>
      </c>
      <c r="E226" s="6">
        <v>45</v>
      </c>
      <c r="F226">
        <f t="shared" si="9"/>
        <v>0.27739550146561115</v>
      </c>
      <c r="G226">
        <f t="shared" si="10"/>
        <v>-0.25208099137449819</v>
      </c>
      <c r="H226">
        <f t="shared" si="11"/>
        <v>0.12619085707471497</v>
      </c>
    </row>
    <row r="227" spans="1:8" x14ac:dyDescent="0.35">
      <c r="A227" s="9">
        <v>40553</v>
      </c>
      <c r="B227" s="13">
        <v>0.2</v>
      </c>
      <c r="C227" s="8">
        <v>0.4</v>
      </c>
      <c r="D227" s="8">
        <v>0.1343</v>
      </c>
      <c r="E227" s="8">
        <v>74</v>
      </c>
      <c r="F227">
        <f t="shared" si="9"/>
        <v>0.27740183049582079</v>
      </c>
      <c r="G227">
        <f t="shared" si="10"/>
        <v>-0.25263385025353535</v>
      </c>
      <c r="H227">
        <f t="shared" si="11"/>
        <v>0.1263024538411863</v>
      </c>
    </row>
    <row r="228" spans="1:8" x14ac:dyDescent="0.35">
      <c r="A228" s="7">
        <v>40553</v>
      </c>
      <c r="B228" s="12">
        <v>0.2</v>
      </c>
      <c r="C228" s="6">
        <v>0.4</v>
      </c>
      <c r="D228" s="6">
        <v>0.1045</v>
      </c>
      <c r="E228" s="6">
        <v>178</v>
      </c>
      <c r="F228">
        <f t="shared" si="9"/>
        <v>0.27742346659979111</v>
      </c>
      <c r="G228">
        <f t="shared" si="10"/>
        <v>-0.25245686538479389</v>
      </c>
      <c r="H228">
        <f t="shared" si="11"/>
        <v>0.12647334349371028</v>
      </c>
    </row>
    <row r="229" spans="1:8" x14ac:dyDescent="0.35">
      <c r="A229" s="9">
        <v>40553</v>
      </c>
      <c r="B229" s="13">
        <v>0.2</v>
      </c>
      <c r="C229" s="8">
        <v>0.4</v>
      </c>
      <c r="D229" s="8">
        <v>0.22389999999999999</v>
      </c>
      <c r="E229" s="8">
        <v>155</v>
      </c>
      <c r="F229">
        <f t="shared" si="9"/>
        <v>0.27843516008770841</v>
      </c>
      <c r="G229">
        <f t="shared" si="10"/>
        <v>-0.25048970700498496</v>
      </c>
      <c r="H229">
        <f t="shared" si="11"/>
        <v>0.12888607135944638</v>
      </c>
    </row>
    <row r="230" spans="1:8" x14ac:dyDescent="0.35">
      <c r="A230" s="7">
        <v>40553</v>
      </c>
      <c r="B230" s="12">
        <v>0.16</v>
      </c>
      <c r="C230" s="6">
        <v>0.47</v>
      </c>
      <c r="D230" s="6">
        <v>0.16420000000000001</v>
      </c>
      <c r="E230" s="6">
        <v>95</v>
      </c>
      <c r="F230">
        <f t="shared" si="9"/>
        <v>0.2791096437339895</v>
      </c>
      <c r="G230">
        <f t="shared" si="10"/>
        <v>-0.24878907286453508</v>
      </c>
      <c r="H230">
        <f t="shared" si="11"/>
        <v>0.12854400556272741</v>
      </c>
    </row>
    <row r="231" spans="1:8" x14ac:dyDescent="0.35">
      <c r="A231" s="9">
        <v>40553</v>
      </c>
      <c r="B231" s="13">
        <v>0.16</v>
      </c>
      <c r="C231" s="8">
        <v>0.5</v>
      </c>
      <c r="D231" s="8">
        <v>0.16420000000000001</v>
      </c>
      <c r="E231" s="8">
        <v>74</v>
      </c>
      <c r="F231">
        <f t="shared" si="9"/>
        <v>0.27974633285255751</v>
      </c>
      <c r="G231">
        <f t="shared" si="10"/>
        <v>-0.24835699101655245</v>
      </c>
      <c r="H231">
        <f t="shared" si="11"/>
        <v>0.12876135533854893</v>
      </c>
    </row>
    <row r="232" spans="1:8" x14ac:dyDescent="0.35">
      <c r="A232" s="7">
        <v>40553</v>
      </c>
      <c r="B232" s="12">
        <v>0.14000000000000001</v>
      </c>
      <c r="C232" s="6">
        <v>0.59</v>
      </c>
      <c r="D232" s="6">
        <v>0.19400000000000001</v>
      </c>
      <c r="E232" s="6">
        <v>38</v>
      </c>
      <c r="F232">
        <f t="shared" si="9"/>
        <v>0.28001882455829497</v>
      </c>
      <c r="G232">
        <f t="shared" si="10"/>
        <v>-0.24823025807750765</v>
      </c>
      <c r="H232">
        <f t="shared" si="11"/>
        <v>0.12884242775606078</v>
      </c>
    </row>
    <row r="233" spans="1:8" x14ac:dyDescent="0.35">
      <c r="A233" s="9">
        <v>40553</v>
      </c>
      <c r="B233" s="13">
        <v>0.14000000000000001</v>
      </c>
      <c r="C233" s="8">
        <v>0.59</v>
      </c>
      <c r="D233" s="8">
        <v>0.16420000000000001</v>
      </c>
      <c r="E233" s="8">
        <v>24</v>
      </c>
      <c r="F233">
        <f t="shared" si="9"/>
        <v>0.27972592792426942</v>
      </c>
      <c r="G233">
        <f t="shared" si="10"/>
        <v>-0.24827004447535919</v>
      </c>
      <c r="H233">
        <f t="shared" si="11"/>
        <v>0.12887537177916369</v>
      </c>
    </row>
    <row r="234" spans="1:8" x14ac:dyDescent="0.35">
      <c r="A234" s="7">
        <v>40553</v>
      </c>
      <c r="B234" s="12">
        <v>0.14000000000000001</v>
      </c>
      <c r="C234" s="6">
        <v>0.59</v>
      </c>
      <c r="D234" s="6">
        <v>0.16420000000000001</v>
      </c>
      <c r="E234" s="6">
        <v>18</v>
      </c>
      <c r="F234">
        <f t="shared" si="9"/>
        <v>0.27919557739416606</v>
      </c>
      <c r="G234">
        <f t="shared" si="10"/>
        <v>-0.248366146000741</v>
      </c>
      <c r="H234">
        <f t="shared" si="11"/>
        <v>0.12874227457740081</v>
      </c>
    </row>
    <row r="235" spans="1:8" x14ac:dyDescent="0.35">
      <c r="A235" s="9">
        <v>40554</v>
      </c>
      <c r="B235" s="13">
        <v>0.14000000000000001</v>
      </c>
      <c r="C235" s="8">
        <v>0.59</v>
      </c>
      <c r="D235" s="8">
        <v>0.1045</v>
      </c>
      <c r="E235" s="8">
        <v>12</v>
      </c>
      <c r="F235">
        <f t="shared" si="9"/>
        <v>0.27856967164175239</v>
      </c>
      <c r="G235">
        <f t="shared" si="10"/>
        <v>-0.24849406209517313</v>
      </c>
      <c r="H235">
        <f t="shared" si="11"/>
        <v>0.12859361657907553</v>
      </c>
    </row>
    <row r="236" spans="1:8" x14ac:dyDescent="0.35">
      <c r="A236" s="7">
        <v>40554</v>
      </c>
      <c r="B236" s="12">
        <v>0.14000000000000001</v>
      </c>
      <c r="C236" s="6">
        <v>0.59</v>
      </c>
      <c r="D236" s="6">
        <v>0.16420000000000001</v>
      </c>
      <c r="E236" s="6">
        <v>3</v>
      </c>
      <c r="F236">
        <f t="shared" si="9"/>
        <v>0.27785229289804575</v>
      </c>
      <c r="G236">
        <f t="shared" si="10"/>
        <v>-0.24865844398768952</v>
      </c>
      <c r="H236">
        <f t="shared" si="11"/>
        <v>0.12790956346801025</v>
      </c>
    </row>
    <row r="237" spans="1:8" x14ac:dyDescent="0.35">
      <c r="A237" s="9">
        <v>40554</v>
      </c>
      <c r="B237" s="13">
        <v>0.16</v>
      </c>
      <c r="C237" s="8">
        <v>0.55000000000000004</v>
      </c>
      <c r="D237" s="8">
        <v>0.19400000000000001</v>
      </c>
      <c r="E237" s="8">
        <v>3</v>
      </c>
      <c r="F237">
        <f t="shared" si="9"/>
        <v>0.27700721111871118</v>
      </c>
      <c r="G237">
        <f t="shared" si="10"/>
        <v>-0.24888595116359669</v>
      </c>
      <c r="H237">
        <f t="shared" si="11"/>
        <v>0.12773044821057622</v>
      </c>
    </row>
    <row r="238" spans="1:8" x14ac:dyDescent="0.35">
      <c r="A238" s="7">
        <v>40554</v>
      </c>
      <c r="B238" s="12">
        <v>0.16</v>
      </c>
      <c r="C238" s="6">
        <v>0.55000000000000004</v>
      </c>
      <c r="D238" s="6">
        <v>0.1343</v>
      </c>
      <c r="E238" s="6">
        <v>6</v>
      </c>
      <c r="F238">
        <f t="shared" si="9"/>
        <v>0.27647464299311525</v>
      </c>
      <c r="G238">
        <f t="shared" si="10"/>
        <v>-0.24942303559139969</v>
      </c>
      <c r="H238">
        <f t="shared" si="11"/>
        <v>0.12787797444257845</v>
      </c>
    </row>
    <row r="239" spans="1:8" x14ac:dyDescent="0.35">
      <c r="A239" s="9">
        <v>40554</v>
      </c>
      <c r="B239" s="13">
        <v>0.16</v>
      </c>
      <c r="C239" s="8">
        <v>0.55000000000000004</v>
      </c>
      <c r="D239" s="8">
        <v>0.1343</v>
      </c>
      <c r="E239" s="8">
        <v>27</v>
      </c>
      <c r="F239">
        <f t="shared" si="9"/>
        <v>0.27595990534813103</v>
      </c>
      <c r="G239">
        <f t="shared" si="10"/>
        <v>-0.2499245685264283</v>
      </c>
      <c r="H239">
        <f t="shared" si="11"/>
        <v>0.1273999094891006</v>
      </c>
    </row>
    <row r="240" spans="1:8" x14ac:dyDescent="0.35">
      <c r="A240" s="7">
        <v>40554</v>
      </c>
      <c r="B240" s="12">
        <v>0.16</v>
      </c>
      <c r="C240" s="6">
        <v>0.55000000000000004</v>
      </c>
      <c r="D240" s="6">
        <v>0</v>
      </c>
      <c r="E240" s="6">
        <v>99</v>
      </c>
      <c r="F240">
        <f t="shared" si="9"/>
        <v>0.27561918199841196</v>
      </c>
      <c r="G240">
        <f t="shared" si="10"/>
        <v>-0.25019273096220329</v>
      </c>
      <c r="H240">
        <f t="shared" si="11"/>
        <v>0.12709083455296918</v>
      </c>
    </row>
    <row r="241" spans="1:8" x14ac:dyDescent="0.35">
      <c r="A241" s="9">
        <v>40554</v>
      </c>
      <c r="B241" s="13">
        <v>0.18</v>
      </c>
      <c r="C241" s="8">
        <v>0.51</v>
      </c>
      <c r="D241" s="8">
        <v>8.9599999999999999E-2</v>
      </c>
      <c r="E241" s="8">
        <v>217</v>
      </c>
      <c r="F241">
        <f t="shared" si="9"/>
        <v>0.27633905491517097</v>
      </c>
      <c r="G241">
        <f t="shared" si="10"/>
        <v>-0.25006763077966132</v>
      </c>
      <c r="H241">
        <f t="shared" si="11"/>
        <v>0.12876571902018577</v>
      </c>
    </row>
    <row r="242" spans="1:8" x14ac:dyDescent="0.35">
      <c r="A242" s="7">
        <v>40554</v>
      </c>
      <c r="B242" s="12">
        <v>0.18</v>
      </c>
      <c r="C242" s="6">
        <v>0.51</v>
      </c>
      <c r="D242" s="6">
        <v>0.16420000000000001</v>
      </c>
      <c r="E242" s="6">
        <v>130</v>
      </c>
      <c r="F242">
        <f t="shared" si="9"/>
        <v>0.27925764280883253</v>
      </c>
      <c r="G242">
        <f t="shared" si="10"/>
        <v>-0.2498787899010729</v>
      </c>
      <c r="H242">
        <f t="shared" si="11"/>
        <v>0.13272342735430498</v>
      </c>
    </row>
    <row r="243" spans="1:8" x14ac:dyDescent="0.35">
      <c r="A243" s="9">
        <v>40554</v>
      </c>
      <c r="B243" s="13">
        <v>0.2</v>
      </c>
      <c r="C243" s="8">
        <v>0.51</v>
      </c>
      <c r="D243" s="8">
        <v>0.16420000000000001</v>
      </c>
      <c r="E243" s="8">
        <v>54</v>
      </c>
      <c r="F243">
        <f t="shared" si="9"/>
        <v>0.28015830362110206</v>
      </c>
      <c r="G243">
        <f t="shared" si="10"/>
        <v>-0.24943027617437413</v>
      </c>
      <c r="H243">
        <f t="shared" si="11"/>
        <v>0.13325422144312962</v>
      </c>
    </row>
    <row r="244" spans="1:8" x14ac:dyDescent="0.35">
      <c r="A244" s="7">
        <v>40554</v>
      </c>
      <c r="B244" s="12">
        <v>0.2</v>
      </c>
      <c r="C244" s="6">
        <v>0.47</v>
      </c>
      <c r="D244" s="6">
        <v>0.1343</v>
      </c>
      <c r="E244" s="6">
        <v>35</v>
      </c>
      <c r="F244">
        <f t="shared" si="9"/>
        <v>0.2801558414876778</v>
      </c>
      <c r="G244">
        <f t="shared" si="10"/>
        <v>-0.24952758832298969</v>
      </c>
      <c r="H244">
        <f t="shared" si="11"/>
        <v>0.13322949102567613</v>
      </c>
    </row>
    <row r="245" spans="1:8" x14ac:dyDescent="0.35">
      <c r="A245" s="9">
        <v>40554</v>
      </c>
      <c r="B245" s="13">
        <v>0.2</v>
      </c>
      <c r="C245" s="8">
        <v>0.51</v>
      </c>
      <c r="D245" s="8">
        <v>0.1045</v>
      </c>
      <c r="E245" s="8">
        <v>57</v>
      </c>
      <c r="F245">
        <f t="shared" si="9"/>
        <v>0.28017739615768744</v>
      </c>
      <c r="G245">
        <f t="shared" si="10"/>
        <v>-0.2500440024252541</v>
      </c>
      <c r="H245">
        <f t="shared" si="11"/>
        <v>0.13299262047001004</v>
      </c>
    </row>
    <row r="246" spans="1:8" x14ac:dyDescent="0.35">
      <c r="A246" s="7">
        <v>40554</v>
      </c>
      <c r="B246" s="12">
        <v>0.2</v>
      </c>
      <c r="C246" s="6">
        <v>0.59</v>
      </c>
      <c r="D246" s="6">
        <v>8.9599999999999999E-2</v>
      </c>
      <c r="E246" s="6">
        <v>52</v>
      </c>
      <c r="F246">
        <f t="shared" si="9"/>
        <v>0.28017575867319022</v>
      </c>
      <c r="G246">
        <f t="shared" si="10"/>
        <v>-0.25010687843057361</v>
      </c>
      <c r="H246">
        <f t="shared" si="11"/>
        <v>0.1329849649346222</v>
      </c>
    </row>
    <row r="247" spans="1:8" x14ac:dyDescent="0.35">
      <c r="A247" s="9">
        <v>40554</v>
      </c>
      <c r="B247" s="13">
        <v>0.2</v>
      </c>
      <c r="C247" s="8">
        <v>0.59</v>
      </c>
      <c r="D247" s="8">
        <v>8.9599999999999999E-2</v>
      </c>
      <c r="E247" s="8">
        <v>63</v>
      </c>
      <c r="F247">
        <f t="shared" si="9"/>
        <v>0.28017341827180015</v>
      </c>
      <c r="G247">
        <f t="shared" si="10"/>
        <v>-0.25011574378257317</v>
      </c>
      <c r="H247">
        <f t="shared" si="11"/>
        <v>0.13288566931140106</v>
      </c>
    </row>
    <row r="248" spans="1:8" x14ac:dyDescent="0.35">
      <c r="A248" s="7">
        <v>40554</v>
      </c>
      <c r="B248" s="12">
        <v>0.16</v>
      </c>
      <c r="C248" s="6">
        <v>0.8</v>
      </c>
      <c r="D248" s="6">
        <v>8.9599999999999999E-2</v>
      </c>
      <c r="E248" s="6">
        <v>47</v>
      </c>
      <c r="F248">
        <f t="shared" si="9"/>
        <v>0.28017724934524729</v>
      </c>
      <c r="G248">
        <f t="shared" si="10"/>
        <v>-0.25011439056395246</v>
      </c>
      <c r="H248">
        <f t="shared" si="11"/>
        <v>0.13300428902608843</v>
      </c>
    </row>
    <row r="249" spans="1:8" x14ac:dyDescent="0.35">
      <c r="A249" s="9">
        <v>40554</v>
      </c>
      <c r="B249" s="13">
        <v>0.16</v>
      </c>
      <c r="C249" s="8">
        <v>0.86</v>
      </c>
      <c r="D249" s="8">
        <v>0.22389999999999999</v>
      </c>
      <c r="E249" s="8">
        <v>76</v>
      </c>
      <c r="F249">
        <f t="shared" si="9"/>
        <v>0.2800627835847142</v>
      </c>
      <c r="G249">
        <f t="shared" si="10"/>
        <v>-0.249962758188083</v>
      </c>
      <c r="H249">
        <f t="shared" si="11"/>
        <v>0.13280800888653541</v>
      </c>
    </row>
    <row r="250" spans="1:8" x14ac:dyDescent="0.35">
      <c r="A250" s="7">
        <v>40554</v>
      </c>
      <c r="B250" s="12">
        <v>0.16</v>
      </c>
      <c r="C250" s="6">
        <v>0.86</v>
      </c>
      <c r="D250" s="6">
        <v>0.22389999999999999</v>
      </c>
      <c r="E250" s="6">
        <v>136</v>
      </c>
      <c r="F250">
        <f t="shared" si="9"/>
        <v>0.28037635953568357</v>
      </c>
      <c r="G250">
        <f t="shared" si="10"/>
        <v>-0.25086791175019052</v>
      </c>
      <c r="H250">
        <f t="shared" si="11"/>
        <v>0.13271686704993721</v>
      </c>
    </row>
    <row r="251" spans="1:8" x14ac:dyDescent="0.35">
      <c r="A251" s="9">
        <v>40554</v>
      </c>
      <c r="B251" s="13">
        <v>0.16</v>
      </c>
      <c r="C251" s="8">
        <v>0.93</v>
      </c>
      <c r="D251" s="8">
        <v>0.1045</v>
      </c>
      <c r="E251" s="8">
        <v>95</v>
      </c>
      <c r="F251">
        <f t="shared" si="9"/>
        <v>0.28195752115075817</v>
      </c>
      <c r="G251">
        <f t="shared" si="10"/>
        <v>-0.25426530310021556</v>
      </c>
      <c r="H251">
        <f t="shared" si="11"/>
        <v>0.13242039449285789</v>
      </c>
    </row>
    <row r="252" spans="1:8" x14ac:dyDescent="0.35">
      <c r="A252" s="7">
        <v>40554</v>
      </c>
      <c r="B252" s="12">
        <v>0.16</v>
      </c>
      <c r="C252" s="6">
        <v>0.93</v>
      </c>
      <c r="D252" s="6">
        <v>0</v>
      </c>
      <c r="E252" s="6">
        <v>51</v>
      </c>
      <c r="F252">
        <f t="shared" si="9"/>
        <v>0.28262251720826032</v>
      </c>
      <c r="G252">
        <f t="shared" si="10"/>
        <v>-0.25645445135607919</v>
      </c>
      <c r="H252">
        <f t="shared" si="11"/>
        <v>0.13310671926592027</v>
      </c>
    </row>
    <row r="253" spans="1:8" x14ac:dyDescent="0.35">
      <c r="A253" s="9">
        <v>40554</v>
      </c>
      <c r="B253" s="13">
        <v>0.16</v>
      </c>
      <c r="C253" s="8">
        <v>0.93</v>
      </c>
      <c r="D253" s="8">
        <v>0.19400000000000001</v>
      </c>
      <c r="E253" s="8">
        <v>32</v>
      </c>
      <c r="F253">
        <f t="shared" si="9"/>
        <v>0.28256236624147618</v>
      </c>
      <c r="G253">
        <f t="shared" si="10"/>
        <v>-0.25659183076120112</v>
      </c>
      <c r="H253">
        <f t="shared" si="11"/>
        <v>0.13297387773499264</v>
      </c>
    </row>
    <row r="254" spans="1:8" x14ac:dyDescent="0.35">
      <c r="A254" s="7">
        <v>40554</v>
      </c>
      <c r="B254" s="12">
        <v>0.16</v>
      </c>
      <c r="C254" s="6">
        <v>0.86</v>
      </c>
      <c r="D254" s="6">
        <v>8.9599999999999999E-2</v>
      </c>
      <c r="E254" s="6">
        <v>20</v>
      </c>
      <c r="F254">
        <f t="shared" si="9"/>
        <v>0.28227275168464983</v>
      </c>
      <c r="G254">
        <f t="shared" si="10"/>
        <v>-0.25591260460790394</v>
      </c>
      <c r="H254">
        <f t="shared" si="11"/>
        <v>0.13301394878319106</v>
      </c>
    </row>
    <row r="255" spans="1:8" x14ac:dyDescent="0.35">
      <c r="A255" s="9">
        <v>40554</v>
      </c>
      <c r="B255" s="13">
        <v>0.16</v>
      </c>
      <c r="C255" s="8">
        <v>0.93</v>
      </c>
      <c r="D255" s="8">
        <v>0.1045</v>
      </c>
      <c r="E255" s="8">
        <v>29</v>
      </c>
      <c r="F255">
        <f t="shared" si="9"/>
        <v>0.28186347565091668</v>
      </c>
      <c r="G255">
        <f t="shared" si="10"/>
        <v>-0.25491380222756954</v>
      </c>
      <c r="H255">
        <f t="shared" si="11"/>
        <v>0.13232013168101342</v>
      </c>
    </row>
    <row r="256" spans="1:8" x14ac:dyDescent="0.35">
      <c r="A256" s="7">
        <v>40554</v>
      </c>
      <c r="B256" s="12">
        <v>0.16</v>
      </c>
      <c r="C256" s="6">
        <v>0.93</v>
      </c>
      <c r="D256" s="6">
        <v>8.9599999999999999E-2</v>
      </c>
      <c r="E256" s="6">
        <v>19</v>
      </c>
      <c r="F256">
        <f t="shared" si="9"/>
        <v>0.28153990117949856</v>
      </c>
      <c r="G256">
        <f t="shared" si="10"/>
        <v>-0.25409923083583524</v>
      </c>
      <c r="H256">
        <f t="shared" si="11"/>
        <v>0.13186074640121537</v>
      </c>
    </row>
    <row r="257" spans="1:8" x14ac:dyDescent="0.35">
      <c r="A257" s="9">
        <v>40555</v>
      </c>
      <c r="B257" s="13">
        <v>0.16</v>
      </c>
      <c r="C257" s="8">
        <v>0.86</v>
      </c>
      <c r="D257" s="8">
        <v>8.9599999999999999E-2</v>
      </c>
      <c r="E257" s="8">
        <v>7</v>
      </c>
      <c r="F257">
        <f t="shared" si="9"/>
        <v>0.28111864515602625</v>
      </c>
      <c r="G257">
        <f t="shared" si="10"/>
        <v>-0.252866348389988</v>
      </c>
      <c r="H257">
        <f t="shared" si="11"/>
        <v>0.13114407641923434</v>
      </c>
    </row>
    <row r="258" spans="1:8" x14ac:dyDescent="0.35">
      <c r="A258" s="7">
        <v>40555</v>
      </c>
      <c r="B258" s="12">
        <v>0.16</v>
      </c>
      <c r="C258" s="6">
        <v>0.86</v>
      </c>
      <c r="D258" s="6">
        <v>0.1045</v>
      </c>
      <c r="E258" s="6">
        <v>6</v>
      </c>
      <c r="F258">
        <f t="shared" si="9"/>
        <v>0.28059832393126344</v>
      </c>
      <c r="G258">
        <f t="shared" si="10"/>
        <v>-0.25145025984549052</v>
      </c>
      <c r="H258">
        <f t="shared" si="11"/>
        <v>0.13021740504458873</v>
      </c>
    </row>
    <row r="259" spans="1:8" x14ac:dyDescent="0.35">
      <c r="A259" s="9">
        <v>40555</v>
      </c>
      <c r="B259" s="13">
        <v>0.14000000000000001</v>
      </c>
      <c r="C259" s="8">
        <v>0.86</v>
      </c>
      <c r="D259" s="8">
        <v>0.1343</v>
      </c>
      <c r="E259" s="8">
        <v>1</v>
      </c>
      <c r="F259">
        <f t="shared" ref="F259:F322" si="12">CORREL(B259:B1258,E259:E1258)</f>
        <v>0.28006848516804445</v>
      </c>
      <c r="G259">
        <f t="shared" ref="G259:G322" si="13">CORREL(C259:C1258,E259:E1258)</f>
        <v>-0.24999479678101316</v>
      </c>
      <c r="H259">
        <f t="shared" ref="H259:H322" si="14">CORREL(D259:D1258,E259:E1258)</f>
        <v>0.12941481749028294</v>
      </c>
    </row>
    <row r="260" spans="1:8" x14ac:dyDescent="0.35">
      <c r="A260" s="7">
        <v>40555</v>
      </c>
      <c r="B260" s="12">
        <v>0.14000000000000001</v>
      </c>
      <c r="C260" s="6">
        <v>0.86</v>
      </c>
      <c r="D260" s="6">
        <v>0.16420000000000001</v>
      </c>
      <c r="E260" s="6">
        <v>5</v>
      </c>
      <c r="F260">
        <f t="shared" si="12"/>
        <v>0.2791666428646537</v>
      </c>
      <c r="G260">
        <f t="shared" si="13"/>
        <v>-0.24838113569394496</v>
      </c>
      <c r="H260">
        <f t="shared" si="14"/>
        <v>0.12886792695005361</v>
      </c>
    </row>
    <row r="261" spans="1:8" x14ac:dyDescent="0.35">
      <c r="A261" s="9">
        <v>40555</v>
      </c>
      <c r="B261" s="13">
        <v>0.12</v>
      </c>
      <c r="C261" s="8">
        <v>0.93</v>
      </c>
      <c r="D261" s="8">
        <v>0.1343</v>
      </c>
      <c r="E261" s="8">
        <v>16</v>
      </c>
      <c r="F261">
        <f t="shared" si="12"/>
        <v>0.27831474736331174</v>
      </c>
      <c r="G261">
        <f t="shared" si="13"/>
        <v>-0.24687501995396963</v>
      </c>
      <c r="H261">
        <f t="shared" si="14"/>
        <v>0.12866507386929221</v>
      </c>
    </row>
    <row r="262" spans="1:8" x14ac:dyDescent="0.35">
      <c r="A262" s="7">
        <v>40555</v>
      </c>
      <c r="B262" s="12">
        <v>0.14000000000000001</v>
      </c>
      <c r="C262" s="6">
        <v>0.69</v>
      </c>
      <c r="D262" s="6">
        <v>0.1343</v>
      </c>
      <c r="E262" s="6">
        <v>54</v>
      </c>
      <c r="F262">
        <f t="shared" si="12"/>
        <v>0.27741277813796483</v>
      </c>
      <c r="G262">
        <f t="shared" si="13"/>
        <v>-0.24546853616668374</v>
      </c>
      <c r="H262">
        <f t="shared" si="14"/>
        <v>0.12823681008968774</v>
      </c>
    </row>
    <row r="263" spans="1:8" x14ac:dyDescent="0.35">
      <c r="A263" s="9">
        <v>40555</v>
      </c>
      <c r="B263" s="13">
        <v>0.16</v>
      </c>
      <c r="C263" s="8">
        <v>0.59</v>
      </c>
      <c r="D263" s="8">
        <v>0.16420000000000001</v>
      </c>
      <c r="E263" s="8">
        <v>128</v>
      </c>
      <c r="F263">
        <f t="shared" si="12"/>
        <v>0.27741177181987742</v>
      </c>
      <c r="G263">
        <f t="shared" si="13"/>
        <v>-0.24543229048074858</v>
      </c>
      <c r="H263">
        <f t="shared" si="14"/>
        <v>0.1281840760510084</v>
      </c>
    </row>
    <row r="264" spans="1:8" x14ac:dyDescent="0.35">
      <c r="A264" s="7">
        <v>40555</v>
      </c>
      <c r="B264" s="12">
        <v>0.16</v>
      </c>
      <c r="C264" s="6">
        <v>0.59</v>
      </c>
      <c r="D264" s="6">
        <v>0.32840000000000003</v>
      </c>
      <c r="E264" s="6">
        <v>81</v>
      </c>
      <c r="F264">
        <f t="shared" si="12"/>
        <v>0.27881898998759852</v>
      </c>
      <c r="G264">
        <f t="shared" si="13"/>
        <v>-0.24572751570061888</v>
      </c>
      <c r="H264">
        <f t="shared" si="14"/>
        <v>0.12871944161514451</v>
      </c>
    </row>
    <row r="265" spans="1:8" x14ac:dyDescent="0.35">
      <c r="A265" s="9">
        <v>40555</v>
      </c>
      <c r="B265" s="13">
        <v>0.18</v>
      </c>
      <c r="C265" s="8">
        <v>0.55000000000000004</v>
      </c>
      <c r="D265" s="8">
        <v>0.22389999999999999</v>
      </c>
      <c r="E265" s="8">
        <v>39</v>
      </c>
      <c r="F265">
        <f t="shared" si="12"/>
        <v>0.27922766926420939</v>
      </c>
      <c r="G265">
        <f t="shared" si="13"/>
        <v>-0.24575721573250778</v>
      </c>
      <c r="H265">
        <f t="shared" si="14"/>
        <v>0.12825639940962519</v>
      </c>
    </row>
    <row r="266" spans="1:8" x14ac:dyDescent="0.35">
      <c r="A266" s="7">
        <v>40555</v>
      </c>
      <c r="B266" s="12">
        <v>0.2</v>
      </c>
      <c r="C266" s="6">
        <v>0.51</v>
      </c>
      <c r="D266" s="6">
        <v>0.3881</v>
      </c>
      <c r="E266" s="6">
        <v>35</v>
      </c>
      <c r="F266">
        <f t="shared" si="12"/>
        <v>0.27910564766274565</v>
      </c>
      <c r="G266">
        <f t="shared" si="13"/>
        <v>-0.24590523665764397</v>
      </c>
      <c r="H266">
        <f t="shared" si="14"/>
        <v>0.12840965076300656</v>
      </c>
    </row>
    <row r="267" spans="1:8" x14ac:dyDescent="0.35">
      <c r="A267" s="9">
        <v>40555</v>
      </c>
      <c r="B267" s="13">
        <v>0.2</v>
      </c>
      <c r="C267" s="8">
        <v>0.47</v>
      </c>
      <c r="D267" s="8">
        <v>0.58209999999999995</v>
      </c>
      <c r="E267" s="8">
        <v>55</v>
      </c>
      <c r="F267">
        <f t="shared" si="12"/>
        <v>0.27911860786113729</v>
      </c>
      <c r="G267">
        <f t="shared" si="13"/>
        <v>-0.24624614528026595</v>
      </c>
      <c r="H267">
        <f t="shared" si="14"/>
        <v>0.12960866343400992</v>
      </c>
    </row>
    <row r="268" spans="1:8" x14ac:dyDescent="0.35">
      <c r="A268" s="7">
        <v>40555</v>
      </c>
      <c r="B268" s="12">
        <v>0.22</v>
      </c>
      <c r="C268" s="6">
        <v>0.44</v>
      </c>
      <c r="D268" s="6">
        <v>0.35820000000000002</v>
      </c>
      <c r="E268" s="6">
        <v>49</v>
      </c>
      <c r="F268">
        <f t="shared" si="12"/>
        <v>0.27911436723446098</v>
      </c>
      <c r="G268">
        <f t="shared" si="13"/>
        <v>-0.24639602553492715</v>
      </c>
      <c r="H268">
        <f t="shared" si="14"/>
        <v>0.13079336129131142</v>
      </c>
    </row>
    <row r="269" spans="1:8" x14ac:dyDescent="0.35">
      <c r="A269" s="9">
        <v>40555</v>
      </c>
      <c r="B269" s="13">
        <v>0.2</v>
      </c>
      <c r="C269" s="8">
        <v>0.47</v>
      </c>
      <c r="D269" s="8">
        <v>0.32840000000000003</v>
      </c>
      <c r="E269" s="8">
        <v>44</v>
      </c>
      <c r="F269">
        <f t="shared" si="12"/>
        <v>0.27919394436157968</v>
      </c>
      <c r="G269">
        <f t="shared" si="13"/>
        <v>-0.24673378687491301</v>
      </c>
      <c r="H269">
        <f t="shared" si="14"/>
        <v>0.131316522201184</v>
      </c>
    </row>
    <row r="270" spans="1:8" x14ac:dyDescent="0.35">
      <c r="A270" s="7">
        <v>40555</v>
      </c>
      <c r="B270" s="12">
        <v>0.2</v>
      </c>
      <c r="C270" s="6">
        <v>0.47</v>
      </c>
      <c r="D270" s="6">
        <v>0.41789999999999999</v>
      </c>
      <c r="E270" s="6">
        <v>49</v>
      </c>
      <c r="F270">
        <f t="shared" si="12"/>
        <v>0.27919224922999214</v>
      </c>
      <c r="G270">
        <f t="shared" si="13"/>
        <v>-0.24708096613890274</v>
      </c>
      <c r="H270">
        <f t="shared" si="14"/>
        <v>0.13187117777017784</v>
      </c>
    </row>
    <row r="271" spans="1:8" x14ac:dyDescent="0.35">
      <c r="A271" s="9">
        <v>40555</v>
      </c>
      <c r="B271" s="13">
        <v>0.22</v>
      </c>
      <c r="C271" s="8">
        <v>0.44</v>
      </c>
      <c r="D271" s="8">
        <v>0.32840000000000003</v>
      </c>
      <c r="E271" s="8">
        <v>68</v>
      </c>
      <c r="F271">
        <f t="shared" si="12"/>
        <v>0.27918725269505862</v>
      </c>
      <c r="G271">
        <f t="shared" si="13"/>
        <v>-0.24733819039300287</v>
      </c>
      <c r="H271">
        <f t="shared" si="14"/>
        <v>0.13265939825787815</v>
      </c>
    </row>
    <row r="272" spans="1:8" x14ac:dyDescent="0.35">
      <c r="A272" s="7">
        <v>40555</v>
      </c>
      <c r="B272" s="12">
        <v>0.2</v>
      </c>
      <c r="C272" s="6">
        <v>0.47</v>
      </c>
      <c r="D272" s="6">
        <v>0.35820000000000002</v>
      </c>
      <c r="E272" s="6">
        <v>139</v>
      </c>
      <c r="F272">
        <f t="shared" si="12"/>
        <v>0.27915608443119039</v>
      </c>
      <c r="G272">
        <f t="shared" si="13"/>
        <v>-0.24728288771157983</v>
      </c>
      <c r="H272">
        <f t="shared" si="14"/>
        <v>0.13254299885580478</v>
      </c>
    </row>
    <row r="273" spans="1:8" x14ac:dyDescent="0.35">
      <c r="A273" s="9">
        <v>40555</v>
      </c>
      <c r="B273" s="13">
        <v>0.2</v>
      </c>
      <c r="C273" s="8">
        <v>0.47</v>
      </c>
      <c r="D273" s="8">
        <v>0.52239999999999998</v>
      </c>
      <c r="E273" s="8">
        <v>137</v>
      </c>
      <c r="F273">
        <f t="shared" si="12"/>
        <v>0.27970210924346384</v>
      </c>
      <c r="G273">
        <f t="shared" si="13"/>
        <v>-0.24643423380043739</v>
      </c>
      <c r="H273">
        <f t="shared" si="14"/>
        <v>0.13021356652808103</v>
      </c>
    </row>
    <row r="274" spans="1:8" x14ac:dyDescent="0.35">
      <c r="A274" s="7">
        <v>40555</v>
      </c>
      <c r="B274" s="12">
        <v>0.18</v>
      </c>
      <c r="C274" s="6">
        <v>0.47</v>
      </c>
      <c r="D274" s="6">
        <v>0.41789999999999999</v>
      </c>
      <c r="E274" s="6">
        <v>83</v>
      </c>
      <c r="F274">
        <f t="shared" si="12"/>
        <v>0.28022706425248112</v>
      </c>
      <c r="G274">
        <f t="shared" si="13"/>
        <v>-0.24559411084219362</v>
      </c>
      <c r="H274">
        <f t="shared" si="14"/>
        <v>0.12576489081585418</v>
      </c>
    </row>
    <row r="275" spans="1:8" x14ac:dyDescent="0.35">
      <c r="A275" s="9">
        <v>40555</v>
      </c>
      <c r="B275" s="13">
        <v>0.16</v>
      </c>
      <c r="C275" s="8">
        <v>0.5</v>
      </c>
      <c r="D275" s="8">
        <v>0.32840000000000003</v>
      </c>
      <c r="E275" s="8">
        <v>56</v>
      </c>
      <c r="F275">
        <f t="shared" si="12"/>
        <v>0.28047348073825096</v>
      </c>
      <c r="G275">
        <f t="shared" si="13"/>
        <v>-0.24530905758210497</v>
      </c>
      <c r="H275">
        <f t="shared" si="14"/>
        <v>0.12496926674608184</v>
      </c>
    </row>
    <row r="276" spans="1:8" x14ac:dyDescent="0.35">
      <c r="A276" s="7">
        <v>40555</v>
      </c>
      <c r="B276" s="12">
        <v>0.16</v>
      </c>
      <c r="C276" s="6">
        <v>0.55000000000000004</v>
      </c>
      <c r="D276" s="6">
        <v>0.32840000000000003</v>
      </c>
      <c r="E276" s="6">
        <v>57</v>
      </c>
      <c r="F276">
        <f t="shared" si="12"/>
        <v>0.28047844534131416</v>
      </c>
      <c r="G276">
        <f t="shared" si="13"/>
        <v>-0.24539628440258995</v>
      </c>
      <c r="H276">
        <f t="shared" si="14"/>
        <v>0.12517912328289907</v>
      </c>
    </row>
    <row r="277" spans="1:8" x14ac:dyDescent="0.35">
      <c r="A277" s="9">
        <v>40555</v>
      </c>
      <c r="B277" s="13">
        <v>0.16</v>
      </c>
      <c r="C277" s="8">
        <v>0.55000000000000004</v>
      </c>
      <c r="D277" s="8">
        <v>0.44779999999999998</v>
      </c>
      <c r="E277" s="8">
        <v>33</v>
      </c>
      <c r="F277">
        <f t="shared" si="12"/>
        <v>0.28049812967651055</v>
      </c>
      <c r="G277">
        <f t="shared" si="13"/>
        <v>-0.24542076522009137</v>
      </c>
      <c r="H277">
        <f t="shared" si="14"/>
        <v>0.12536116978160308</v>
      </c>
    </row>
    <row r="278" spans="1:8" x14ac:dyDescent="0.35">
      <c r="A278" s="7">
        <v>40555</v>
      </c>
      <c r="B278" s="12">
        <v>0.14000000000000001</v>
      </c>
      <c r="C278" s="6">
        <v>0.59</v>
      </c>
      <c r="D278" s="6">
        <v>0.41789999999999999</v>
      </c>
      <c r="E278" s="6">
        <v>20</v>
      </c>
      <c r="F278">
        <f t="shared" si="12"/>
        <v>0.28020451446754491</v>
      </c>
      <c r="G278">
        <f t="shared" si="13"/>
        <v>-0.24562648843015911</v>
      </c>
      <c r="H278">
        <f t="shared" si="14"/>
        <v>0.1271629001326274</v>
      </c>
    </row>
    <row r="279" spans="1:8" x14ac:dyDescent="0.35">
      <c r="A279" s="9">
        <v>40556</v>
      </c>
      <c r="B279" s="13">
        <v>0.14000000000000001</v>
      </c>
      <c r="C279" s="8">
        <v>0.59</v>
      </c>
      <c r="D279" s="8">
        <v>0.28360000000000002</v>
      </c>
      <c r="E279" s="8">
        <v>7</v>
      </c>
      <c r="F279">
        <f t="shared" si="12"/>
        <v>0.2795678943514503</v>
      </c>
      <c r="G279">
        <f t="shared" si="13"/>
        <v>-0.24573304381340502</v>
      </c>
      <c r="H279">
        <f t="shared" si="14"/>
        <v>0.12938113500225329</v>
      </c>
    </row>
    <row r="280" spans="1:8" x14ac:dyDescent="0.35">
      <c r="A280" s="7">
        <v>40556</v>
      </c>
      <c r="B280" s="12">
        <v>0.14000000000000001</v>
      </c>
      <c r="C280" s="6">
        <v>0.5</v>
      </c>
      <c r="D280" s="6">
        <v>0.28360000000000002</v>
      </c>
      <c r="E280" s="6">
        <v>2</v>
      </c>
      <c r="F280">
        <f t="shared" si="12"/>
        <v>0.27872617832316432</v>
      </c>
      <c r="G280">
        <f t="shared" si="13"/>
        <v>-0.24591848637393929</v>
      </c>
      <c r="H280">
        <f t="shared" si="14"/>
        <v>0.13056681062296718</v>
      </c>
    </row>
    <row r="281" spans="1:8" x14ac:dyDescent="0.35">
      <c r="A281" s="9">
        <v>40556</v>
      </c>
      <c r="B281" s="13">
        <v>0.14000000000000001</v>
      </c>
      <c r="C281" s="8">
        <v>0.5</v>
      </c>
      <c r="D281" s="8">
        <v>0.35820000000000002</v>
      </c>
      <c r="E281" s="8">
        <v>2</v>
      </c>
      <c r="F281">
        <f t="shared" si="12"/>
        <v>0.27780848074524223</v>
      </c>
      <c r="G281">
        <f t="shared" si="13"/>
        <v>-0.246902986009579</v>
      </c>
      <c r="H281">
        <f t="shared" si="14"/>
        <v>0.13187604725922331</v>
      </c>
    </row>
    <row r="282" spans="1:8" x14ac:dyDescent="0.35">
      <c r="A282" s="7">
        <v>40556</v>
      </c>
      <c r="B282" s="12">
        <v>0.14000000000000001</v>
      </c>
      <c r="C282" s="6">
        <v>0.5</v>
      </c>
      <c r="D282" s="6">
        <v>0.32840000000000003</v>
      </c>
      <c r="E282" s="6">
        <v>3</v>
      </c>
      <c r="F282">
        <f t="shared" si="12"/>
        <v>0.2768857818963234</v>
      </c>
      <c r="G282">
        <f t="shared" si="13"/>
        <v>-0.24789237521865154</v>
      </c>
      <c r="H282">
        <f t="shared" si="14"/>
        <v>0.13420106899964651</v>
      </c>
    </row>
    <row r="283" spans="1:8" x14ac:dyDescent="0.35">
      <c r="A283" s="9">
        <v>40556</v>
      </c>
      <c r="B283" s="13">
        <v>0.14000000000000001</v>
      </c>
      <c r="C283" s="8">
        <v>0.5</v>
      </c>
      <c r="D283" s="8">
        <v>0.25369999999999998</v>
      </c>
      <c r="E283" s="8">
        <v>4</v>
      </c>
      <c r="F283">
        <f t="shared" si="12"/>
        <v>0.27597220605472156</v>
      </c>
      <c r="G283">
        <f t="shared" si="13"/>
        <v>-0.24886656651967459</v>
      </c>
      <c r="H283">
        <f t="shared" si="14"/>
        <v>0.13609604529977259</v>
      </c>
    </row>
    <row r="284" spans="1:8" x14ac:dyDescent="0.35">
      <c r="A284" s="7">
        <v>40556</v>
      </c>
      <c r="B284" s="12">
        <v>0.14000000000000001</v>
      </c>
      <c r="C284" s="6">
        <v>0.5</v>
      </c>
      <c r="D284" s="6">
        <v>0.29849999999999999</v>
      </c>
      <c r="E284" s="6">
        <v>3</v>
      </c>
      <c r="F284">
        <f t="shared" si="12"/>
        <v>0.2750680440065183</v>
      </c>
      <c r="G284">
        <f t="shared" si="13"/>
        <v>-0.24982547943315689</v>
      </c>
      <c r="H284">
        <f t="shared" si="14"/>
        <v>0.1370062857542412</v>
      </c>
    </row>
    <row r="285" spans="1:8" x14ac:dyDescent="0.35">
      <c r="A285" s="9">
        <v>40556</v>
      </c>
      <c r="B285" s="13">
        <v>0.12</v>
      </c>
      <c r="C285" s="8">
        <v>0.54</v>
      </c>
      <c r="D285" s="8">
        <v>0.1343</v>
      </c>
      <c r="E285" s="8">
        <v>28</v>
      </c>
      <c r="F285">
        <f t="shared" si="12"/>
        <v>0.27414457606574155</v>
      </c>
      <c r="G285">
        <f t="shared" si="13"/>
        <v>-0.25080922263815325</v>
      </c>
      <c r="H285">
        <f t="shared" si="14"/>
        <v>0.13851951305119117</v>
      </c>
    </row>
    <row r="286" spans="1:8" x14ac:dyDescent="0.35">
      <c r="A286" s="7">
        <v>40556</v>
      </c>
      <c r="B286" s="12">
        <v>0.12</v>
      </c>
      <c r="C286" s="6">
        <v>0.54</v>
      </c>
      <c r="D286" s="6">
        <v>0.1343</v>
      </c>
      <c r="E286" s="6">
        <v>72</v>
      </c>
      <c r="F286">
        <f t="shared" si="12"/>
        <v>0.27348991611078061</v>
      </c>
      <c r="G286">
        <f t="shared" si="13"/>
        <v>-0.25112389873490015</v>
      </c>
      <c r="H286">
        <f t="shared" si="14"/>
        <v>0.13821515880755564</v>
      </c>
    </row>
    <row r="287" spans="1:8" x14ac:dyDescent="0.35">
      <c r="A287" s="9">
        <v>40556</v>
      </c>
      <c r="B287" s="13">
        <v>0.14000000000000001</v>
      </c>
      <c r="C287" s="8">
        <v>0.5</v>
      </c>
      <c r="D287" s="8">
        <v>0.19400000000000001</v>
      </c>
      <c r="E287" s="8">
        <v>202</v>
      </c>
      <c r="F287">
        <f t="shared" si="12"/>
        <v>0.27407187812340666</v>
      </c>
      <c r="G287">
        <f t="shared" si="13"/>
        <v>-0.25106217545111359</v>
      </c>
      <c r="H287">
        <f t="shared" si="14"/>
        <v>0.13836349094901521</v>
      </c>
    </row>
    <row r="288" spans="1:8" x14ac:dyDescent="0.35">
      <c r="A288" s="7">
        <v>40556</v>
      </c>
      <c r="B288" s="12">
        <v>0.14000000000000001</v>
      </c>
      <c r="C288" s="6">
        <v>0.5</v>
      </c>
      <c r="D288" s="6">
        <v>0.32840000000000003</v>
      </c>
      <c r="E288" s="6">
        <v>139</v>
      </c>
      <c r="F288">
        <f t="shared" si="12"/>
        <v>0.27887888797295501</v>
      </c>
      <c r="G288">
        <f t="shared" si="13"/>
        <v>-0.25060113590535393</v>
      </c>
      <c r="H288">
        <f t="shared" si="14"/>
        <v>0.13889777586924429</v>
      </c>
    </row>
    <row r="289" spans="1:8" x14ac:dyDescent="0.35">
      <c r="A289" s="9">
        <v>40556</v>
      </c>
      <c r="B289" s="13">
        <v>0.16</v>
      </c>
      <c r="C289" s="8">
        <v>0.5</v>
      </c>
      <c r="D289" s="8">
        <v>0.35820000000000002</v>
      </c>
      <c r="E289" s="8">
        <v>38</v>
      </c>
      <c r="F289">
        <f t="shared" si="12"/>
        <v>0.28127692600632936</v>
      </c>
      <c r="G289">
        <f t="shared" si="13"/>
        <v>-0.2500348357848875</v>
      </c>
      <c r="H289">
        <f t="shared" si="14"/>
        <v>0.13691159562208732</v>
      </c>
    </row>
    <row r="290" spans="1:8" x14ac:dyDescent="0.35">
      <c r="A290" s="7">
        <v>40556</v>
      </c>
      <c r="B290" s="12">
        <v>0.2</v>
      </c>
      <c r="C290" s="6">
        <v>0.44</v>
      </c>
      <c r="D290" s="6">
        <v>0.44779999999999998</v>
      </c>
      <c r="E290" s="6">
        <v>37</v>
      </c>
      <c r="F290">
        <f t="shared" si="12"/>
        <v>0.28102844367581931</v>
      </c>
      <c r="G290">
        <f t="shared" si="13"/>
        <v>-0.25039318522709797</v>
      </c>
      <c r="H290">
        <f t="shared" si="14"/>
        <v>0.13789314964939187</v>
      </c>
    </row>
    <row r="291" spans="1:8" x14ac:dyDescent="0.35">
      <c r="A291" s="9">
        <v>40556</v>
      </c>
      <c r="B291" s="13">
        <v>0.2</v>
      </c>
      <c r="C291" s="8">
        <v>0.44</v>
      </c>
      <c r="D291" s="8">
        <v>0.41789999999999999</v>
      </c>
      <c r="E291" s="8">
        <v>52</v>
      </c>
      <c r="F291">
        <f t="shared" si="12"/>
        <v>0.28102798203922824</v>
      </c>
      <c r="G291">
        <f t="shared" si="13"/>
        <v>-0.25103269881393903</v>
      </c>
      <c r="H291">
        <f t="shared" si="14"/>
        <v>0.13958244230312788</v>
      </c>
    </row>
    <row r="292" spans="1:8" x14ac:dyDescent="0.35">
      <c r="A292" s="7">
        <v>40556</v>
      </c>
      <c r="B292" s="12">
        <v>0.22</v>
      </c>
      <c r="C292" s="6">
        <v>0.41</v>
      </c>
      <c r="D292" s="6">
        <v>0.44779999999999998</v>
      </c>
      <c r="E292" s="6">
        <v>83</v>
      </c>
      <c r="F292">
        <f t="shared" si="12"/>
        <v>0.28101920187883628</v>
      </c>
      <c r="G292">
        <f t="shared" si="13"/>
        <v>-0.25132236454114076</v>
      </c>
      <c r="H292">
        <f t="shared" si="14"/>
        <v>0.14030252824233394</v>
      </c>
    </row>
    <row r="293" spans="1:8" x14ac:dyDescent="0.35">
      <c r="A293" s="9">
        <v>40556</v>
      </c>
      <c r="B293" s="13">
        <v>0.22</v>
      </c>
      <c r="C293" s="8">
        <v>0.41</v>
      </c>
      <c r="D293" s="8">
        <v>0.3881</v>
      </c>
      <c r="E293" s="8">
        <v>42</v>
      </c>
      <c r="F293">
        <f t="shared" si="12"/>
        <v>0.28094475633512878</v>
      </c>
      <c r="G293">
        <f t="shared" si="13"/>
        <v>-0.25092948147371175</v>
      </c>
      <c r="H293">
        <f t="shared" si="14"/>
        <v>0.13946832969787204</v>
      </c>
    </row>
    <row r="294" spans="1:8" x14ac:dyDescent="0.35">
      <c r="A294" s="7">
        <v>40556</v>
      </c>
      <c r="B294" s="12">
        <v>0.24</v>
      </c>
      <c r="C294" s="6">
        <v>0.38</v>
      </c>
      <c r="D294" s="6">
        <v>0.29849999999999999</v>
      </c>
      <c r="E294" s="6">
        <v>60</v>
      </c>
      <c r="F294">
        <f t="shared" si="12"/>
        <v>0.28107326214112949</v>
      </c>
      <c r="G294">
        <f t="shared" si="13"/>
        <v>-0.25157707996463091</v>
      </c>
      <c r="H294">
        <f t="shared" si="14"/>
        <v>0.14050522235159157</v>
      </c>
    </row>
    <row r="295" spans="1:8" x14ac:dyDescent="0.35">
      <c r="A295" s="9">
        <v>40556</v>
      </c>
      <c r="B295" s="13">
        <v>0.24</v>
      </c>
      <c r="C295" s="8">
        <v>0.38</v>
      </c>
      <c r="D295" s="8">
        <v>0.35820000000000002</v>
      </c>
      <c r="E295" s="8">
        <v>78</v>
      </c>
      <c r="F295">
        <f t="shared" si="12"/>
        <v>0.28111698087938614</v>
      </c>
      <c r="G295">
        <f t="shared" si="13"/>
        <v>-0.25179859342812067</v>
      </c>
      <c r="H295">
        <f t="shared" si="14"/>
        <v>0.14058735093356145</v>
      </c>
    </row>
    <row r="296" spans="1:8" x14ac:dyDescent="0.35">
      <c r="A296" s="7">
        <v>40556</v>
      </c>
      <c r="B296" s="12">
        <v>0.2</v>
      </c>
      <c r="C296" s="6">
        <v>0.4</v>
      </c>
      <c r="D296" s="6">
        <v>0.28360000000000002</v>
      </c>
      <c r="E296" s="6">
        <v>162</v>
      </c>
      <c r="F296">
        <f t="shared" si="12"/>
        <v>0.28096116503695556</v>
      </c>
      <c r="G296">
        <f t="shared" si="13"/>
        <v>-0.2515009970800699</v>
      </c>
      <c r="H296">
        <f t="shared" si="14"/>
        <v>0.14012620600402784</v>
      </c>
    </row>
    <row r="297" spans="1:8" x14ac:dyDescent="0.35">
      <c r="A297" s="9">
        <v>40556</v>
      </c>
      <c r="B297" s="13">
        <v>0.2</v>
      </c>
      <c r="C297" s="8">
        <v>0.4</v>
      </c>
      <c r="D297" s="8">
        <v>0.32840000000000003</v>
      </c>
      <c r="E297" s="8">
        <v>144</v>
      </c>
      <c r="F297">
        <f t="shared" si="12"/>
        <v>0.28191068665143731</v>
      </c>
      <c r="G297">
        <f t="shared" si="13"/>
        <v>-0.24958200608828196</v>
      </c>
      <c r="H297">
        <f t="shared" si="14"/>
        <v>0.13843413478038788</v>
      </c>
    </row>
    <row r="298" spans="1:8" x14ac:dyDescent="0.35">
      <c r="A298" s="7">
        <v>40556</v>
      </c>
      <c r="B298" s="12">
        <v>0.16</v>
      </c>
      <c r="C298" s="6">
        <v>0.47</v>
      </c>
      <c r="D298" s="6">
        <v>0.25369999999999998</v>
      </c>
      <c r="E298" s="6">
        <v>99</v>
      </c>
      <c r="F298">
        <f t="shared" si="12"/>
        <v>0.28258659818062054</v>
      </c>
      <c r="G298">
        <f t="shared" si="13"/>
        <v>-0.24791934537065718</v>
      </c>
      <c r="H298">
        <f t="shared" si="14"/>
        <v>0.13624329975771543</v>
      </c>
    </row>
    <row r="299" spans="1:8" x14ac:dyDescent="0.35">
      <c r="A299" s="9">
        <v>40556</v>
      </c>
      <c r="B299" s="13">
        <v>0.16</v>
      </c>
      <c r="C299" s="8">
        <v>0.47</v>
      </c>
      <c r="D299" s="8">
        <v>0.22389999999999999</v>
      </c>
      <c r="E299" s="8">
        <v>64</v>
      </c>
      <c r="F299">
        <f t="shared" si="12"/>
        <v>0.28339250297690483</v>
      </c>
      <c r="G299">
        <f t="shared" si="13"/>
        <v>-0.24740393320060106</v>
      </c>
      <c r="H299">
        <f t="shared" si="14"/>
        <v>0.13575160748009121</v>
      </c>
    </row>
    <row r="300" spans="1:8" x14ac:dyDescent="0.35">
      <c r="A300" s="7">
        <v>40556</v>
      </c>
      <c r="B300" s="12">
        <v>0.14000000000000001</v>
      </c>
      <c r="C300" s="6">
        <v>0.46</v>
      </c>
      <c r="D300" s="6">
        <v>0.29849999999999999</v>
      </c>
      <c r="E300" s="6">
        <v>40</v>
      </c>
      <c r="F300">
        <f t="shared" si="12"/>
        <v>0.28352733471446645</v>
      </c>
      <c r="G300">
        <f t="shared" si="13"/>
        <v>-0.24740488262853039</v>
      </c>
      <c r="H300">
        <f t="shared" si="14"/>
        <v>0.13572680140625015</v>
      </c>
    </row>
    <row r="301" spans="1:8" x14ac:dyDescent="0.35">
      <c r="A301" s="9">
        <v>40556</v>
      </c>
      <c r="B301" s="13">
        <v>0.14000000000000001</v>
      </c>
      <c r="C301" s="8">
        <v>0.46</v>
      </c>
      <c r="D301" s="8">
        <v>0.32840000000000003</v>
      </c>
      <c r="E301" s="8">
        <v>30</v>
      </c>
      <c r="F301">
        <f t="shared" si="12"/>
        <v>0.28323922412312347</v>
      </c>
      <c r="G301">
        <f t="shared" si="13"/>
        <v>-0.24789587511224531</v>
      </c>
      <c r="H301">
        <f t="shared" si="14"/>
        <v>0.1363012002977671</v>
      </c>
    </row>
    <row r="302" spans="1:8" x14ac:dyDescent="0.35">
      <c r="A302" s="7">
        <v>40556</v>
      </c>
      <c r="B302" s="12">
        <v>0.12</v>
      </c>
      <c r="C302" s="6">
        <v>0.5</v>
      </c>
      <c r="D302" s="6">
        <v>0.19400000000000001</v>
      </c>
      <c r="E302" s="6">
        <v>15</v>
      </c>
      <c r="F302">
        <f t="shared" si="12"/>
        <v>0.28275570751825546</v>
      </c>
      <c r="G302">
        <f t="shared" si="13"/>
        <v>-0.2486132945803273</v>
      </c>
      <c r="H302">
        <f t="shared" si="14"/>
        <v>0.1373778592037129</v>
      </c>
    </row>
    <row r="303" spans="1:8" x14ac:dyDescent="0.35">
      <c r="A303" s="9">
        <v>40557</v>
      </c>
      <c r="B303" s="13">
        <v>0.12</v>
      </c>
      <c r="C303" s="8">
        <v>0.5</v>
      </c>
      <c r="D303" s="8">
        <v>0.19400000000000001</v>
      </c>
      <c r="E303" s="8">
        <v>14</v>
      </c>
      <c r="F303">
        <f t="shared" si="12"/>
        <v>0.28178641816909361</v>
      </c>
      <c r="G303">
        <f t="shared" si="13"/>
        <v>-0.24939741249876332</v>
      </c>
      <c r="H303">
        <f t="shared" si="14"/>
        <v>0.13754485592527879</v>
      </c>
    </row>
    <row r="304" spans="1:8" x14ac:dyDescent="0.35">
      <c r="A304" s="7">
        <v>40557</v>
      </c>
      <c r="B304" s="12">
        <v>0.1</v>
      </c>
      <c r="C304" s="6">
        <v>0.54</v>
      </c>
      <c r="D304" s="6">
        <v>0.16420000000000001</v>
      </c>
      <c r="E304" s="6">
        <v>5</v>
      </c>
      <c r="F304">
        <f t="shared" si="12"/>
        <v>0.28078800822085831</v>
      </c>
      <c r="G304">
        <f t="shared" si="13"/>
        <v>-0.25020456439193095</v>
      </c>
      <c r="H304">
        <f t="shared" si="14"/>
        <v>0.13771796413962833</v>
      </c>
    </row>
    <row r="305" spans="1:8" x14ac:dyDescent="0.35">
      <c r="A305" s="9">
        <v>40557</v>
      </c>
      <c r="B305" s="13">
        <v>0.1</v>
      </c>
      <c r="C305" s="8">
        <v>0.54</v>
      </c>
      <c r="D305" s="8">
        <v>0.1343</v>
      </c>
      <c r="E305" s="8">
        <v>1</v>
      </c>
      <c r="F305">
        <f t="shared" si="12"/>
        <v>0.27931025367009132</v>
      </c>
      <c r="G305">
        <f t="shared" si="13"/>
        <v>-0.25085635566600217</v>
      </c>
      <c r="H305">
        <f t="shared" si="14"/>
        <v>0.1375929891886401</v>
      </c>
    </row>
    <row r="306" spans="1:8" x14ac:dyDescent="0.35">
      <c r="A306" s="7">
        <v>40557</v>
      </c>
      <c r="B306" s="12">
        <v>0.1</v>
      </c>
      <c r="C306" s="6">
        <v>0.54</v>
      </c>
      <c r="D306" s="6">
        <v>0.1045</v>
      </c>
      <c r="E306" s="6">
        <v>1</v>
      </c>
      <c r="F306">
        <f t="shared" si="12"/>
        <v>0.27770454035308129</v>
      </c>
      <c r="G306">
        <f t="shared" si="13"/>
        <v>-0.25157376590840785</v>
      </c>
      <c r="H306">
        <f t="shared" si="14"/>
        <v>0.13709876783683414</v>
      </c>
    </row>
    <row r="307" spans="1:8" x14ac:dyDescent="0.35">
      <c r="A307" s="9">
        <v>40557</v>
      </c>
      <c r="B307" s="13">
        <v>0.1</v>
      </c>
      <c r="C307" s="8">
        <v>0.54</v>
      </c>
      <c r="D307" s="8">
        <v>8.9599999999999999E-2</v>
      </c>
      <c r="E307" s="8">
        <v>8</v>
      </c>
      <c r="F307">
        <f t="shared" si="12"/>
        <v>0.27608689182257179</v>
      </c>
      <c r="G307">
        <f t="shared" si="13"/>
        <v>-0.25229487690924929</v>
      </c>
      <c r="H307">
        <f t="shared" si="14"/>
        <v>0.13624461308521321</v>
      </c>
    </row>
    <row r="308" spans="1:8" x14ac:dyDescent="0.35">
      <c r="A308" s="7">
        <v>40557</v>
      </c>
      <c r="B308" s="12">
        <v>0.1</v>
      </c>
      <c r="C308" s="6">
        <v>0.54</v>
      </c>
      <c r="D308" s="6">
        <v>0</v>
      </c>
      <c r="E308" s="6">
        <v>17</v>
      </c>
      <c r="F308">
        <f t="shared" si="12"/>
        <v>0.27466646978206016</v>
      </c>
      <c r="G308">
        <f t="shared" si="13"/>
        <v>-0.25291090643450742</v>
      </c>
      <c r="H308">
        <f t="shared" si="14"/>
        <v>0.13532546814099025</v>
      </c>
    </row>
    <row r="309" spans="1:8" x14ac:dyDescent="0.35">
      <c r="A309" s="9">
        <v>40557</v>
      </c>
      <c r="B309" s="13">
        <v>0.1</v>
      </c>
      <c r="C309" s="8">
        <v>0.74</v>
      </c>
      <c r="D309" s="8">
        <v>0.16420000000000001</v>
      </c>
      <c r="E309" s="8">
        <v>70</v>
      </c>
      <c r="F309">
        <f t="shared" si="12"/>
        <v>0.27351707656078095</v>
      </c>
      <c r="G309">
        <f t="shared" si="13"/>
        <v>-0.25339931579817343</v>
      </c>
      <c r="H309">
        <f t="shared" si="14"/>
        <v>0.13386059380736601</v>
      </c>
    </row>
    <row r="310" spans="1:8" x14ac:dyDescent="0.35">
      <c r="A310" s="7">
        <v>40557</v>
      </c>
      <c r="B310" s="12">
        <v>0.12</v>
      </c>
      <c r="C310" s="6">
        <v>0.68</v>
      </c>
      <c r="D310" s="6">
        <v>0</v>
      </c>
      <c r="E310" s="6">
        <v>158</v>
      </c>
      <c r="F310">
        <f t="shared" si="12"/>
        <v>0.27426280386500196</v>
      </c>
      <c r="G310">
        <f t="shared" si="13"/>
        <v>-0.25370159030901934</v>
      </c>
      <c r="H310">
        <f t="shared" si="14"/>
        <v>0.13390924839723431</v>
      </c>
    </row>
    <row r="311" spans="1:8" x14ac:dyDescent="0.35">
      <c r="A311" s="9">
        <v>40557</v>
      </c>
      <c r="B311" s="13">
        <v>0.14000000000000001</v>
      </c>
      <c r="C311" s="8">
        <v>0.69</v>
      </c>
      <c r="D311" s="8">
        <v>0.1343</v>
      </c>
      <c r="E311" s="8">
        <v>117</v>
      </c>
      <c r="F311">
        <f t="shared" si="12"/>
        <v>0.27827349599322232</v>
      </c>
      <c r="G311">
        <f t="shared" si="13"/>
        <v>-0.25556981168149917</v>
      </c>
      <c r="H311">
        <f t="shared" si="14"/>
        <v>0.13837056311050919</v>
      </c>
    </row>
    <row r="312" spans="1:8" x14ac:dyDescent="0.35">
      <c r="A312" s="7">
        <v>40557</v>
      </c>
      <c r="B312" s="12">
        <v>0.18</v>
      </c>
      <c r="C312" s="6">
        <v>0.55000000000000004</v>
      </c>
      <c r="D312" s="6">
        <v>0.19400000000000001</v>
      </c>
      <c r="E312" s="6">
        <v>44</v>
      </c>
      <c r="F312">
        <f t="shared" si="12"/>
        <v>0.28003466746203787</v>
      </c>
      <c r="G312">
        <f t="shared" si="13"/>
        <v>-0.25660494902786685</v>
      </c>
      <c r="H312">
        <f t="shared" si="14"/>
        <v>0.13913509377830954</v>
      </c>
    </row>
    <row r="313" spans="1:8" x14ac:dyDescent="0.35">
      <c r="A313" s="9">
        <v>40557</v>
      </c>
      <c r="B313" s="13">
        <v>0.18</v>
      </c>
      <c r="C313" s="8">
        <v>0.51</v>
      </c>
      <c r="D313" s="8">
        <v>0.28360000000000002</v>
      </c>
      <c r="E313" s="8">
        <v>53</v>
      </c>
      <c r="F313">
        <f t="shared" si="12"/>
        <v>0.27992183307539231</v>
      </c>
      <c r="G313">
        <f t="shared" si="13"/>
        <v>-0.25673873420838583</v>
      </c>
      <c r="H313">
        <f t="shared" si="14"/>
        <v>0.13917583640355718</v>
      </c>
    </row>
    <row r="314" spans="1:8" x14ac:dyDescent="0.35">
      <c r="A314" s="7">
        <v>40557</v>
      </c>
      <c r="B314" s="12">
        <v>0.2</v>
      </c>
      <c r="C314" s="6">
        <v>0.44</v>
      </c>
      <c r="D314" s="6">
        <v>0.25369999999999998</v>
      </c>
      <c r="E314" s="6">
        <v>61</v>
      </c>
      <c r="F314">
        <f t="shared" si="12"/>
        <v>0.27987966052390661</v>
      </c>
      <c r="G314">
        <f t="shared" si="13"/>
        <v>-0.25686676570563211</v>
      </c>
      <c r="H314">
        <f t="shared" si="14"/>
        <v>0.13939125885531589</v>
      </c>
    </row>
    <row r="315" spans="1:8" x14ac:dyDescent="0.35">
      <c r="A315" s="9">
        <v>40557</v>
      </c>
      <c r="B315" s="13">
        <v>0.22</v>
      </c>
      <c r="C315" s="8">
        <v>0.37</v>
      </c>
      <c r="D315" s="8">
        <v>0.3881</v>
      </c>
      <c r="E315" s="8">
        <v>77</v>
      </c>
      <c r="F315">
        <f t="shared" si="12"/>
        <v>0.27988297824691094</v>
      </c>
      <c r="G315">
        <f t="shared" si="13"/>
        <v>-0.25696833565922733</v>
      </c>
      <c r="H315">
        <f t="shared" si="14"/>
        <v>0.13940891515473713</v>
      </c>
    </row>
    <row r="316" spans="1:8" x14ac:dyDescent="0.35">
      <c r="A316" s="7">
        <v>40557</v>
      </c>
      <c r="B316" s="12">
        <v>0.22</v>
      </c>
      <c r="C316" s="6">
        <v>0.41</v>
      </c>
      <c r="D316" s="6">
        <v>0.28360000000000002</v>
      </c>
      <c r="E316" s="6">
        <v>64</v>
      </c>
      <c r="F316">
        <f t="shared" si="12"/>
        <v>0.27982942261226706</v>
      </c>
      <c r="G316">
        <f t="shared" si="13"/>
        <v>-0.25669412599634628</v>
      </c>
      <c r="H316">
        <f t="shared" si="14"/>
        <v>0.13893074871404576</v>
      </c>
    </row>
    <row r="317" spans="1:8" x14ac:dyDescent="0.35">
      <c r="A317" s="9">
        <v>40557</v>
      </c>
      <c r="B317" s="13">
        <v>0.24</v>
      </c>
      <c r="C317" s="8">
        <v>0.38</v>
      </c>
      <c r="D317" s="8">
        <v>0.16420000000000001</v>
      </c>
      <c r="E317" s="8">
        <v>68</v>
      </c>
      <c r="F317">
        <f t="shared" si="12"/>
        <v>0.27981837729370324</v>
      </c>
      <c r="G317">
        <f t="shared" si="13"/>
        <v>-0.25676375389192774</v>
      </c>
      <c r="H317">
        <f t="shared" si="14"/>
        <v>0.13890979260790415</v>
      </c>
    </row>
    <row r="318" spans="1:8" x14ac:dyDescent="0.35">
      <c r="A318" s="7">
        <v>40557</v>
      </c>
      <c r="B318" s="12">
        <v>0.22</v>
      </c>
      <c r="C318" s="6">
        <v>0.41</v>
      </c>
      <c r="D318" s="6">
        <v>0.1045</v>
      </c>
      <c r="E318" s="6">
        <v>90</v>
      </c>
      <c r="F318">
        <f t="shared" si="12"/>
        <v>0.27976679636453167</v>
      </c>
      <c r="G318">
        <f t="shared" si="13"/>
        <v>-0.25675540912554684</v>
      </c>
      <c r="H318">
        <f t="shared" si="14"/>
        <v>0.13894926788769585</v>
      </c>
    </row>
    <row r="319" spans="1:8" x14ac:dyDescent="0.35">
      <c r="A319" s="9">
        <v>40557</v>
      </c>
      <c r="B319" s="13">
        <v>0.22</v>
      </c>
      <c r="C319" s="8">
        <v>0.41</v>
      </c>
      <c r="D319" s="8">
        <v>0.16420000000000001</v>
      </c>
      <c r="E319" s="8">
        <v>159</v>
      </c>
      <c r="F319">
        <f t="shared" si="12"/>
        <v>0.2796953670467236</v>
      </c>
      <c r="G319">
        <f t="shared" si="13"/>
        <v>-0.25618783116343924</v>
      </c>
      <c r="H319">
        <f t="shared" si="14"/>
        <v>0.13954250321995865</v>
      </c>
    </row>
    <row r="320" spans="1:8" x14ac:dyDescent="0.35">
      <c r="A320" s="7">
        <v>40557</v>
      </c>
      <c r="B320" s="12">
        <v>0.2</v>
      </c>
      <c r="C320" s="6">
        <v>0.47</v>
      </c>
      <c r="D320" s="6">
        <v>0</v>
      </c>
      <c r="E320" s="6">
        <v>139</v>
      </c>
      <c r="F320">
        <f t="shared" si="12"/>
        <v>0.27996362645772321</v>
      </c>
      <c r="G320">
        <f t="shared" si="13"/>
        <v>-0.25437330016824411</v>
      </c>
      <c r="H320">
        <f t="shared" si="14"/>
        <v>0.1403629848177009</v>
      </c>
    </row>
    <row r="321" spans="1:8" x14ac:dyDescent="0.35">
      <c r="A321" s="9">
        <v>40557</v>
      </c>
      <c r="B321" s="13">
        <v>0.16</v>
      </c>
      <c r="C321" s="8">
        <v>0.59</v>
      </c>
      <c r="D321" s="8">
        <v>8.9599999999999999E-2</v>
      </c>
      <c r="E321" s="8">
        <v>92</v>
      </c>
      <c r="F321">
        <f t="shared" si="12"/>
        <v>0.28063247035696026</v>
      </c>
      <c r="G321">
        <f t="shared" si="13"/>
        <v>-0.2534327822973394</v>
      </c>
      <c r="H321">
        <f t="shared" si="14"/>
        <v>0.14401430447762673</v>
      </c>
    </row>
    <row r="322" spans="1:8" x14ac:dyDescent="0.35">
      <c r="A322" s="7">
        <v>40557</v>
      </c>
      <c r="B322" s="12">
        <v>0.18</v>
      </c>
      <c r="C322" s="6">
        <v>0.59</v>
      </c>
      <c r="D322" s="6">
        <v>0</v>
      </c>
      <c r="E322" s="6">
        <v>68</v>
      </c>
      <c r="F322">
        <f t="shared" si="12"/>
        <v>0.28133130332201978</v>
      </c>
      <c r="G322">
        <f t="shared" si="13"/>
        <v>-0.25347049230859642</v>
      </c>
      <c r="H322">
        <f t="shared" si="14"/>
        <v>0.14478512867904897</v>
      </c>
    </row>
    <row r="323" spans="1:8" x14ac:dyDescent="0.35">
      <c r="A323" s="9">
        <v>40557</v>
      </c>
      <c r="B323" s="13">
        <v>0.16</v>
      </c>
      <c r="C323" s="8">
        <v>0.69</v>
      </c>
      <c r="D323" s="8">
        <v>0</v>
      </c>
      <c r="E323" s="8">
        <v>52</v>
      </c>
      <c r="F323">
        <f t="shared" ref="F323:F386" si="15">CORREL(B323:B1322,E323:E1322)</f>
        <v>0.28143970171843558</v>
      </c>
      <c r="G323">
        <f t="shared" ref="G323:G386" si="16">CORREL(C323:C1322,E323:E1322)</f>
        <v>-0.2534667063635398</v>
      </c>
      <c r="H323">
        <f t="shared" ref="H323:H386" si="17">CORREL(D323:D1322,E323:E1322)</f>
        <v>0.14533699557024859</v>
      </c>
    </row>
    <row r="324" spans="1:8" x14ac:dyDescent="0.35">
      <c r="A324" s="7">
        <v>40557</v>
      </c>
      <c r="B324" s="12">
        <v>0.16</v>
      </c>
      <c r="C324" s="6">
        <v>0.69</v>
      </c>
      <c r="D324" s="6">
        <v>0</v>
      </c>
      <c r="E324" s="6">
        <v>36</v>
      </c>
      <c r="F324">
        <f t="shared" si="15"/>
        <v>0.28138485580815803</v>
      </c>
      <c r="G324">
        <f t="shared" si="16"/>
        <v>-0.25340698672540241</v>
      </c>
      <c r="H324">
        <f t="shared" si="17"/>
        <v>0.14523881162628069</v>
      </c>
    </row>
    <row r="325" spans="1:8" x14ac:dyDescent="0.35">
      <c r="A325" s="9">
        <v>40557</v>
      </c>
      <c r="B325" s="13">
        <v>0.18</v>
      </c>
      <c r="C325" s="8">
        <v>0.55000000000000004</v>
      </c>
      <c r="D325" s="8">
        <v>0</v>
      </c>
      <c r="E325" s="8">
        <v>27</v>
      </c>
      <c r="F325">
        <f t="shared" si="15"/>
        <v>0.2810955966818352</v>
      </c>
      <c r="G325">
        <f t="shared" si="16"/>
        <v>-0.25316724982888356</v>
      </c>
      <c r="H325">
        <f t="shared" si="17"/>
        <v>0.14450499843177833</v>
      </c>
    </row>
    <row r="326" spans="1:8" x14ac:dyDescent="0.35">
      <c r="A326" s="7">
        <v>40558</v>
      </c>
      <c r="B326" s="12">
        <v>0.18</v>
      </c>
      <c r="C326" s="6">
        <v>0.55000000000000004</v>
      </c>
      <c r="D326" s="6">
        <v>0</v>
      </c>
      <c r="E326" s="6">
        <v>28</v>
      </c>
      <c r="F326">
        <f t="shared" si="15"/>
        <v>0.28088094080560516</v>
      </c>
      <c r="G326">
        <f t="shared" si="16"/>
        <v>-0.25347794609285046</v>
      </c>
      <c r="H326">
        <f t="shared" si="17"/>
        <v>0.14341698676297812</v>
      </c>
    </row>
    <row r="327" spans="1:8" x14ac:dyDescent="0.35">
      <c r="A327" s="9">
        <v>40558</v>
      </c>
      <c r="B327" s="13">
        <v>0.16</v>
      </c>
      <c r="C327" s="8">
        <v>0.59</v>
      </c>
      <c r="D327" s="8">
        <v>8.9599999999999999E-2</v>
      </c>
      <c r="E327" s="8">
        <v>20</v>
      </c>
      <c r="F327">
        <f t="shared" si="15"/>
        <v>0.28067031637623396</v>
      </c>
      <c r="G327">
        <f t="shared" si="16"/>
        <v>-0.25377842756282915</v>
      </c>
      <c r="H327">
        <f t="shared" si="17"/>
        <v>0.14236066114691881</v>
      </c>
    </row>
    <row r="328" spans="1:8" x14ac:dyDescent="0.35">
      <c r="A328" s="7">
        <v>40558</v>
      </c>
      <c r="B328" s="12">
        <v>0.16</v>
      </c>
      <c r="C328" s="6">
        <v>0.59</v>
      </c>
      <c r="D328" s="6">
        <v>8.9599999999999999E-2</v>
      </c>
      <c r="E328" s="6">
        <v>12</v>
      </c>
      <c r="F328">
        <f t="shared" si="15"/>
        <v>0.28018203620884496</v>
      </c>
      <c r="G328">
        <f t="shared" si="16"/>
        <v>-0.25393226290080462</v>
      </c>
      <c r="H328">
        <f t="shared" si="17"/>
        <v>0.14162289492425373</v>
      </c>
    </row>
    <row r="329" spans="1:8" x14ac:dyDescent="0.35">
      <c r="A329" s="9">
        <v>40558</v>
      </c>
      <c r="B329" s="13">
        <v>0.16</v>
      </c>
      <c r="C329" s="8">
        <v>0.59</v>
      </c>
      <c r="D329" s="8">
        <v>0</v>
      </c>
      <c r="E329" s="8">
        <v>8</v>
      </c>
      <c r="F329">
        <f t="shared" si="15"/>
        <v>0.27960821382954809</v>
      </c>
      <c r="G329">
        <f t="shared" si="16"/>
        <v>-0.25414445710700867</v>
      </c>
      <c r="H329">
        <f t="shared" si="17"/>
        <v>0.14073657428392558</v>
      </c>
    </row>
    <row r="330" spans="1:8" x14ac:dyDescent="0.35">
      <c r="A330" s="7">
        <v>40558</v>
      </c>
      <c r="B330" s="12">
        <v>0.16</v>
      </c>
      <c r="C330" s="6">
        <v>0.59</v>
      </c>
      <c r="D330" s="6">
        <v>0</v>
      </c>
      <c r="E330" s="6">
        <v>5</v>
      </c>
      <c r="F330">
        <f t="shared" si="15"/>
        <v>0.27899351665868882</v>
      </c>
      <c r="G330">
        <f t="shared" si="16"/>
        <v>-0.25438999588371197</v>
      </c>
      <c r="H330">
        <f t="shared" si="17"/>
        <v>0.13889582842831222</v>
      </c>
    </row>
    <row r="331" spans="1:8" x14ac:dyDescent="0.35">
      <c r="A331" s="9">
        <v>40558</v>
      </c>
      <c r="B331" s="13">
        <v>0.16</v>
      </c>
      <c r="C331" s="8">
        <v>0.59</v>
      </c>
      <c r="D331" s="8">
        <v>0</v>
      </c>
      <c r="E331" s="8">
        <v>1</v>
      </c>
      <c r="F331">
        <f t="shared" si="15"/>
        <v>0.27834867136460323</v>
      </c>
      <c r="G331">
        <f t="shared" si="16"/>
        <v>-0.25466261001613277</v>
      </c>
      <c r="H331">
        <f t="shared" si="17"/>
        <v>0.13692817685038439</v>
      </c>
    </row>
    <row r="332" spans="1:8" x14ac:dyDescent="0.35">
      <c r="A332" s="7">
        <v>40558</v>
      </c>
      <c r="B332" s="12">
        <v>0.14000000000000001</v>
      </c>
      <c r="C332" s="6">
        <v>0.63</v>
      </c>
      <c r="D332" s="6">
        <v>0.1045</v>
      </c>
      <c r="E332" s="6">
        <v>3</v>
      </c>
      <c r="F332">
        <f t="shared" si="15"/>
        <v>0.27766638493939083</v>
      </c>
      <c r="G332">
        <f t="shared" si="16"/>
        <v>-0.25497324681868627</v>
      </c>
      <c r="H332">
        <f t="shared" si="17"/>
        <v>0.13479474821224949</v>
      </c>
    </row>
    <row r="333" spans="1:8" x14ac:dyDescent="0.35">
      <c r="A333" s="9">
        <v>40558</v>
      </c>
      <c r="B333" s="13">
        <v>0.14000000000000001</v>
      </c>
      <c r="C333" s="8">
        <v>0.63</v>
      </c>
      <c r="D333" s="8">
        <v>0</v>
      </c>
      <c r="E333" s="8">
        <v>10</v>
      </c>
      <c r="F333">
        <f t="shared" si="15"/>
        <v>0.27665223521660404</v>
      </c>
      <c r="G333">
        <f t="shared" si="16"/>
        <v>-0.25493753526599644</v>
      </c>
      <c r="H333">
        <f t="shared" si="17"/>
        <v>0.13389098210357001</v>
      </c>
    </row>
    <row r="334" spans="1:8" x14ac:dyDescent="0.35">
      <c r="A334" s="7">
        <v>40558</v>
      </c>
      <c r="B334" s="12">
        <v>0.14000000000000001</v>
      </c>
      <c r="C334" s="6">
        <v>0.63</v>
      </c>
      <c r="D334" s="6">
        <v>0.1343</v>
      </c>
      <c r="E334" s="6">
        <v>23</v>
      </c>
      <c r="F334">
        <f t="shared" si="15"/>
        <v>0.27574808178338384</v>
      </c>
      <c r="G334">
        <f t="shared" si="16"/>
        <v>-0.25488182284704103</v>
      </c>
      <c r="H334">
        <f t="shared" si="17"/>
        <v>0.13207345906663631</v>
      </c>
    </row>
    <row r="335" spans="1:8" x14ac:dyDescent="0.35">
      <c r="A335" s="9">
        <v>40558</v>
      </c>
      <c r="B335" s="13">
        <v>0.16</v>
      </c>
      <c r="C335" s="8">
        <v>0.64</v>
      </c>
      <c r="D335" s="8">
        <v>0.1343</v>
      </c>
      <c r="E335" s="8">
        <v>33</v>
      </c>
      <c r="F335">
        <f t="shared" si="15"/>
        <v>0.27507505147409822</v>
      </c>
      <c r="G335">
        <f t="shared" si="16"/>
        <v>-0.2548071195589125</v>
      </c>
      <c r="H335">
        <f t="shared" si="17"/>
        <v>0.1316886373119498</v>
      </c>
    </row>
    <row r="336" spans="1:8" x14ac:dyDescent="0.35">
      <c r="A336" s="7">
        <v>40558</v>
      </c>
      <c r="B336" s="12">
        <v>0.18</v>
      </c>
      <c r="C336" s="6">
        <v>0.59</v>
      </c>
      <c r="D336" s="6">
        <v>0.16420000000000001</v>
      </c>
      <c r="E336" s="6">
        <v>59</v>
      </c>
      <c r="F336">
        <f t="shared" si="15"/>
        <v>0.27472482603639853</v>
      </c>
      <c r="G336">
        <f t="shared" si="16"/>
        <v>-0.25469735974202068</v>
      </c>
      <c r="H336">
        <f t="shared" si="17"/>
        <v>0.13139955615887244</v>
      </c>
    </row>
    <row r="337" spans="1:8" x14ac:dyDescent="0.35">
      <c r="A337" s="9">
        <v>40558</v>
      </c>
      <c r="B337" s="13">
        <v>0.2</v>
      </c>
      <c r="C337" s="8">
        <v>0.55000000000000004</v>
      </c>
      <c r="D337" s="8">
        <v>0.22389999999999999</v>
      </c>
      <c r="E337" s="8">
        <v>72</v>
      </c>
      <c r="F337">
        <f t="shared" si="15"/>
        <v>0.27473389728191111</v>
      </c>
      <c r="G337">
        <f t="shared" si="16"/>
        <v>-0.25469949616683157</v>
      </c>
      <c r="H337">
        <f t="shared" si="17"/>
        <v>0.13139417511698054</v>
      </c>
    </row>
    <row r="338" spans="1:8" x14ac:dyDescent="0.35">
      <c r="A338" s="7">
        <v>40558</v>
      </c>
      <c r="B338" s="12">
        <v>0.24</v>
      </c>
      <c r="C338" s="6">
        <v>0.48</v>
      </c>
      <c r="D338" s="6">
        <v>0.22389999999999999</v>
      </c>
      <c r="E338" s="6">
        <v>89</v>
      </c>
      <c r="F338">
        <f t="shared" si="15"/>
        <v>0.27477784063513044</v>
      </c>
      <c r="G338">
        <f t="shared" si="16"/>
        <v>-0.25464149731201041</v>
      </c>
      <c r="H338">
        <f t="shared" si="17"/>
        <v>0.13131601190721529</v>
      </c>
    </row>
    <row r="339" spans="1:8" x14ac:dyDescent="0.35">
      <c r="A339" s="9">
        <v>40558</v>
      </c>
      <c r="B339" s="13">
        <v>0.28000000000000003</v>
      </c>
      <c r="C339" s="8">
        <v>0.38</v>
      </c>
      <c r="D339" s="8">
        <v>0.29849999999999999</v>
      </c>
      <c r="E339" s="8">
        <v>101</v>
      </c>
      <c r="F339">
        <f t="shared" si="15"/>
        <v>0.27453591012111284</v>
      </c>
      <c r="G339">
        <f t="shared" si="16"/>
        <v>-0.25428041086056496</v>
      </c>
      <c r="H339">
        <f t="shared" si="17"/>
        <v>0.13112661269291589</v>
      </c>
    </row>
    <row r="340" spans="1:8" x14ac:dyDescent="0.35">
      <c r="A340" s="7">
        <v>40558</v>
      </c>
      <c r="B340" s="12">
        <v>0.3</v>
      </c>
      <c r="C340" s="6">
        <v>0.39</v>
      </c>
      <c r="D340" s="6">
        <v>0.28360000000000002</v>
      </c>
      <c r="E340" s="6">
        <v>118</v>
      </c>
      <c r="F340">
        <f t="shared" si="15"/>
        <v>0.27375593513988955</v>
      </c>
      <c r="G340">
        <f t="shared" si="16"/>
        <v>-0.25334286906481879</v>
      </c>
      <c r="H340">
        <f t="shared" si="17"/>
        <v>0.13025807205066386</v>
      </c>
    </row>
    <row r="341" spans="1:8" x14ac:dyDescent="0.35">
      <c r="A341" s="9">
        <v>40558</v>
      </c>
      <c r="B341" s="13">
        <v>0.32</v>
      </c>
      <c r="C341" s="8">
        <v>0.36</v>
      </c>
      <c r="D341" s="8">
        <v>0.19400000000000001</v>
      </c>
      <c r="E341" s="8">
        <v>129</v>
      </c>
      <c r="F341">
        <f t="shared" si="15"/>
        <v>0.27232706920241695</v>
      </c>
      <c r="G341">
        <f t="shared" si="16"/>
        <v>-0.25203886450561502</v>
      </c>
      <c r="H341">
        <f t="shared" si="17"/>
        <v>0.12919774427313352</v>
      </c>
    </row>
    <row r="342" spans="1:8" x14ac:dyDescent="0.35">
      <c r="A342" s="7">
        <v>40558</v>
      </c>
      <c r="B342" s="12">
        <v>0.34</v>
      </c>
      <c r="C342" s="6">
        <v>0.34</v>
      </c>
      <c r="D342" s="6">
        <v>0.19400000000000001</v>
      </c>
      <c r="E342" s="6">
        <v>128</v>
      </c>
      <c r="F342">
        <f t="shared" si="15"/>
        <v>0.2702424822150809</v>
      </c>
      <c r="G342">
        <f t="shared" si="16"/>
        <v>-0.25025053585881302</v>
      </c>
      <c r="H342">
        <f t="shared" si="17"/>
        <v>0.12927471968397017</v>
      </c>
    </row>
    <row r="343" spans="1:8" x14ac:dyDescent="0.35">
      <c r="A343" s="9">
        <v>40558</v>
      </c>
      <c r="B343" s="13">
        <v>0.32</v>
      </c>
      <c r="C343" s="8">
        <v>0.36</v>
      </c>
      <c r="D343" s="8">
        <v>0.28360000000000002</v>
      </c>
      <c r="E343" s="8">
        <v>83</v>
      </c>
      <c r="F343">
        <f t="shared" si="15"/>
        <v>0.26782997577379059</v>
      </c>
      <c r="G343">
        <f t="shared" si="16"/>
        <v>-0.24832223125371222</v>
      </c>
      <c r="H343">
        <f t="shared" si="17"/>
        <v>0.12934877229367961</v>
      </c>
    </row>
    <row r="344" spans="1:8" x14ac:dyDescent="0.35">
      <c r="A344" s="7">
        <v>40558</v>
      </c>
      <c r="B344" s="12">
        <v>0.3</v>
      </c>
      <c r="C344" s="6">
        <v>0.45</v>
      </c>
      <c r="D344" s="6">
        <v>0.25369999999999998</v>
      </c>
      <c r="E344" s="6">
        <v>84</v>
      </c>
      <c r="F344">
        <f t="shared" si="15"/>
        <v>0.26733333634170564</v>
      </c>
      <c r="G344">
        <f t="shared" si="16"/>
        <v>-0.24783153605454239</v>
      </c>
      <c r="H344">
        <f t="shared" si="17"/>
        <v>0.12893008902823536</v>
      </c>
    </row>
    <row r="345" spans="1:8" x14ac:dyDescent="0.35">
      <c r="A345" s="9">
        <v>40558</v>
      </c>
      <c r="B345" s="13">
        <v>0.32</v>
      </c>
      <c r="C345" s="8">
        <v>0.39</v>
      </c>
      <c r="D345" s="8">
        <v>0.25369999999999998</v>
      </c>
      <c r="E345" s="8">
        <v>74</v>
      </c>
      <c r="F345">
        <f t="shared" si="15"/>
        <v>0.26683586166129197</v>
      </c>
      <c r="G345">
        <f t="shared" si="16"/>
        <v>-0.24745461802608251</v>
      </c>
      <c r="H345">
        <f t="shared" si="17"/>
        <v>0.12862211594177592</v>
      </c>
    </row>
    <row r="346" spans="1:8" x14ac:dyDescent="0.35">
      <c r="A346" s="7">
        <v>40558</v>
      </c>
      <c r="B346" s="12">
        <v>0.32</v>
      </c>
      <c r="C346" s="6">
        <v>0.39</v>
      </c>
      <c r="D346" s="6">
        <v>0.25369999999999998</v>
      </c>
      <c r="E346" s="6">
        <v>41</v>
      </c>
      <c r="F346">
        <f t="shared" si="15"/>
        <v>0.26669120381775285</v>
      </c>
      <c r="G346">
        <f t="shared" si="16"/>
        <v>-0.24725099769362119</v>
      </c>
      <c r="H346">
        <f t="shared" si="17"/>
        <v>0.1284484043954939</v>
      </c>
    </row>
    <row r="347" spans="1:8" x14ac:dyDescent="0.35">
      <c r="A347" s="9">
        <v>40558</v>
      </c>
      <c r="B347" s="13">
        <v>0.32</v>
      </c>
      <c r="C347" s="8">
        <v>0.39</v>
      </c>
      <c r="D347" s="8">
        <v>0.22389999999999999</v>
      </c>
      <c r="E347" s="8">
        <v>57</v>
      </c>
      <c r="F347">
        <f t="shared" si="15"/>
        <v>0.26796457988850902</v>
      </c>
      <c r="G347">
        <f t="shared" si="16"/>
        <v>-0.24808040015079066</v>
      </c>
      <c r="H347">
        <f t="shared" si="17"/>
        <v>0.12877289462223893</v>
      </c>
    </row>
    <row r="348" spans="1:8" x14ac:dyDescent="0.35">
      <c r="A348" s="7">
        <v>40558</v>
      </c>
      <c r="B348" s="12">
        <v>0.3</v>
      </c>
      <c r="C348" s="6">
        <v>0.42</v>
      </c>
      <c r="D348" s="6">
        <v>0.1045</v>
      </c>
      <c r="E348" s="6">
        <v>26</v>
      </c>
      <c r="F348">
        <f t="shared" si="15"/>
        <v>0.26853636664219138</v>
      </c>
      <c r="G348">
        <f t="shared" si="16"/>
        <v>-0.24839251879351995</v>
      </c>
      <c r="H348">
        <f t="shared" si="17"/>
        <v>0.12880711582409388</v>
      </c>
    </row>
    <row r="349" spans="1:8" x14ac:dyDescent="0.35">
      <c r="A349" s="9">
        <v>40558</v>
      </c>
      <c r="B349" s="13">
        <v>0.3</v>
      </c>
      <c r="C349" s="8">
        <v>0.45</v>
      </c>
      <c r="D349" s="8">
        <v>0.28360000000000002</v>
      </c>
      <c r="E349" s="8">
        <v>44</v>
      </c>
      <c r="F349">
        <f t="shared" si="15"/>
        <v>0.270129773096974</v>
      </c>
      <c r="G349">
        <f t="shared" si="16"/>
        <v>-0.24954312723515937</v>
      </c>
      <c r="H349">
        <f t="shared" si="17"/>
        <v>0.12824874618353682</v>
      </c>
    </row>
    <row r="350" spans="1:8" x14ac:dyDescent="0.35">
      <c r="A350" s="7">
        <v>40559</v>
      </c>
      <c r="B350" s="12">
        <v>0.26</v>
      </c>
      <c r="C350" s="6">
        <v>0.56000000000000005</v>
      </c>
      <c r="D350" s="6">
        <v>0</v>
      </c>
      <c r="E350" s="6">
        <v>39</v>
      </c>
      <c r="F350">
        <f t="shared" si="15"/>
        <v>0.27102609021937907</v>
      </c>
      <c r="G350">
        <f t="shared" si="16"/>
        <v>-0.25003374476091755</v>
      </c>
      <c r="H350">
        <f t="shared" si="17"/>
        <v>0.12866451196988843</v>
      </c>
    </row>
    <row r="351" spans="1:8" x14ac:dyDescent="0.35">
      <c r="A351" s="9">
        <v>40559</v>
      </c>
      <c r="B351" s="13">
        <v>0.26</v>
      </c>
      <c r="C351" s="8">
        <v>0.56000000000000005</v>
      </c>
      <c r="D351" s="8">
        <v>0.1343</v>
      </c>
      <c r="E351" s="8">
        <v>23</v>
      </c>
      <c r="F351">
        <f t="shared" si="15"/>
        <v>0.27159463828383928</v>
      </c>
      <c r="G351">
        <f t="shared" si="16"/>
        <v>-0.25020192855431062</v>
      </c>
      <c r="H351">
        <f t="shared" si="17"/>
        <v>0.12798448844012347</v>
      </c>
    </row>
    <row r="352" spans="1:8" x14ac:dyDescent="0.35">
      <c r="A352" s="7">
        <v>40559</v>
      </c>
      <c r="B352" s="12">
        <v>0.26</v>
      </c>
      <c r="C352" s="6">
        <v>0.56000000000000005</v>
      </c>
      <c r="D352" s="6">
        <v>8.9599999999999999E-2</v>
      </c>
      <c r="E352" s="6">
        <v>16</v>
      </c>
      <c r="F352">
        <f t="shared" si="15"/>
        <v>0.27256441772681161</v>
      </c>
      <c r="G352">
        <f t="shared" si="16"/>
        <v>-0.25053342535607687</v>
      </c>
      <c r="H352">
        <f t="shared" si="17"/>
        <v>0.12759962194196339</v>
      </c>
    </row>
    <row r="353" spans="1:8" x14ac:dyDescent="0.35">
      <c r="A353" s="9">
        <v>40559</v>
      </c>
      <c r="B353" s="13">
        <v>0.22</v>
      </c>
      <c r="C353" s="8">
        <v>0.69</v>
      </c>
      <c r="D353" s="8">
        <v>0</v>
      </c>
      <c r="E353" s="8">
        <v>15</v>
      </c>
      <c r="F353">
        <f t="shared" si="15"/>
        <v>0.27372619404039739</v>
      </c>
      <c r="G353">
        <f t="shared" si="16"/>
        <v>-0.25094905999486616</v>
      </c>
      <c r="H353">
        <f t="shared" si="17"/>
        <v>0.12673836669836133</v>
      </c>
    </row>
    <row r="354" spans="1:8" x14ac:dyDescent="0.35">
      <c r="A354" s="7">
        <v>40559</v>
      </c>
      <c r="B354" s="12">
        <v>0.26</v>
      </c>
      <c r="C354" s="6">
        <v>0.56000000000000005</v>
      </c>
      <c r="D354" s="6">
        <v>0.16420000000000001</v>
      </c>
      <c r="E354" s="6">
        <v>1</v>
      </c>
      <c r="F354">
        <f t="shared" si="15"/>
        <v>0.27413888156319927</v>
      </c>
      <c r="G354">
        <f t="shared" si="16"/>
        <v>-0.25053383488932596</v>
      </c>
      <c r="H354">
        <f t="shared" si="17"/>
        <v>0.12507633962669792</v>
      </c>
    </row>
    <row r="355" spans="1:8" x14ac:dyDescent="0.35">
      <c r="A355" s="9">
        <v>40559</v>
      </c>
      <c r="B355" s="13">
        <v>0.26</v>
      </c>
      <c r="C355" s="8">
        <v>0.56000000000000005</v>
      </c>
      <c r="D355" s="8">
        <v>0.16420000000000001</v>
      </c>
      <c r="E355" s="8">
        <v>2</v>
      </c>
      <c r="F355">
        <f t="shared" si="15"/>
        <v>0.27573983079888192</v>
      </c>
      <c r="G355">
        <f t="shared" si="16"/>
        <v>-0.25115272324011151</v>
      </c>
      <c r="H355">
        <f t="shared" si="17"/>
        <v>0.12487888399956396</v>
      </c>
    </row>
    <row r="356" spans="1:8" x14ac:dyDescent="0.35">
      <c r="A356" s="7">
        <v>40559</v>
      </c>
      <c r="B356" s="12">
        <v>0.26</v>
      </c>
      <c r="C356" s="6">
        <v>0.56000000000000005</v>
      </c>
      <c r="D356" s="6">
        <v>0.16420000000000001</v>
      </c>
      <c r="E356" s="6">
        <v>1</v>
      </c>
      <c r="F356">
        <f t="shared" si="15"/>
        <v>0.27732036050617215</v>
      </c>
      <c r="G356">
        <f t="shared" si="16"/>
        <v>-0.25176055595812935</v>
      </c>
      <c r="H356">
        <f t="shared" si="17"/>
        <v>0.12468184980958737</v>
      </c>
    </row>
    <row r="357" spans="1:8" x14ac:dyDescent="0.35">
      <c r="A357" s="9">
        <v>40559</v>
      </c>
      <c r="B357" s="13">
        <v>0.24</v>
      </c>
      <c r="C357" s="8">
        <v>0.56000000000000005</v>
      </c>
      <c r="D357" s="8">
        <v>0.29849999999999999</v>
      </c>
      <c r="E357" s="8">
        <v>3</v>
      </c>
      <c r="F357">
        <f t="shared" si="15"/>
        <v>0.27894022990281003</v>
      </c>
      <c r="G357">
        <f t="shared" si="16"/>
        <v>-0.2523862800706102</v>
      </c>
      <c r="H357">
        <f t="shared" si="17"/>
        <v>0.1244825937763519</v>
      </c>
    </row>
    <row r="358" spans="1:8" x14ac:dyDescent="0.35">
      <c r="A358" s="7">
        <v>40559</v>
      </c>
      <c r="B358" s="12">
        <v>0.22</v>
      </c>
      <c r="C358" s="6">
        <v>0.55000000000000004</v>
      </c>
      <c r="D358" s="6">
        <v>0.28360000000000002</v>
      </c>
      <c r="E358" s="6">
        <v>18</v>
      </c>
      <c r="F358">
        <f t="shared" si="15"/>
        <v>0.28000699533538681</v>
      </c>
      <c r="G358">
        <f t="shared" si="16"/>
        <v>-0.25298639632940589</v>
      </c>
      <c r="H358">
        <f t="shared" si="17"/>
        <v>0.12612294765751844</v>
      </c>
    </row>
    <row r="359" spans="1:8" x14ac:dyDescent="0.35">
      <c r="A359" s="9">
        <v>40559</v>
      </c>
      <c r="B359" s="13">
        <v>0.22</v>
      </c>
      <c r="C359" s="8">
        <v>0.51</v>
      </c>
      <c r="D359" s="8">
        <v>0.25369999999999998</v>
      </c>
      <c r="E359" s="8">
        <v>32</v>
      </c>
      <c r="F359">
        <f t="shared" si="15"/>
        <v>0.28040007730635308</v>
      </c>
      <c r="G359">
        <f t="shared" si="16"/>
        <v>-0.25345746864816943</v>
      </c>
      <c r="H359">
        <f t="shared" si="17"/>
        <v>0.12717625763049892</v>
      </c>
    </row>
    <row r="360" spans="1:8" x14ac:dyDescent="0.35">
      <c r="A360" s="7">
        <v>40559</v>
      </c>
      <c r="B360" s="12">
        <v>0.22</v>
      </c>
      <c r="C360" s="6">
        <v>0.51</v>
      </c>
      <c r="D360" s="6">
        <v>0.28360000000000002</v>
      </c>
      <c r="E360" s="6">
        <v>79</v>
      </c>
      <c r="F360">
        <f t="shared" si="15"/>
        <v>0.280636244286739</v>
      </c>
      <c r="G360">
        <f t="shared" si="16"/>
        <v>-0.25395188719387118</v>
      </c>
      <c r="H360">
        <f t="shared" si="17"/>
        <v>0.12766598527373368</v>
      </c>
    </row>
    <row r="361" spans="1:8" x14ac:dyDescent="0.35">
      <c r="A361" s="9">
        <v>40559</v>
      </c>
      <c r="B361" s="13">
        <v>0.24</v>
      </c>
      <c r="C361" s="8">
        <v>0.44</v>
      </c>
      <c r="D361" s="8">
        <v>0.25369999999999998</v>
      </c>
      <c r="E361" s="8">
        <v>93</v>
      </c>
      <c r="F361">
        <f t="shared" si="15"/>
        <v>0.2805688979061588</v>
      </c>
      <c r="G361">
        <f t="shared" si="16"/>
        <v>-0.25377121177875744</v>
      </c>
      <c r="H361">
        <f t="shared" si="17"/>
        <v>0.12733674689928154</v>
      </c>
    </row>
    <row r="362" spans="1:8" x14ac:dyDescent="0.35">
      <c r="A362" s="7">
        <v>40559</v>
      </c>
      <c r="B362" s="12">
        <v>0.24</v>
      </c>
      <c r="C362" s="6">
        <v>0.41</v>
      </c>
      <c r="D362" s="6">
        <v>0.28360000000000002</v>
      </c>
      <c r="E362" s="6">
        <v>104</v>
      </c>
      <c r="F362">
        <f t="shared" si="15"/>
        <v>0.28027010620067871</v>
      </c>
      <c r="G362">
        <f t="shared" si="16"/>
        <v>-0.25320232866012227</v>
      </c>
      <c r="H362">
        <f t="shared" si="17"/>
        <v>0.12691564695303481</v>
      </c>
    </row>
    <row r="363" spans="1:8" x14ac:dyDescent="0.35">
      <c r="A363" s="9">
        <v>40559</v>
      </c>
      <c r="B363" s="13">
        <v>0.26</v>
      </c>
      <c r="C363" s="8">
        <v>0.35</v>
      </c>
      <c r="D363" s="8">
        <v>0.29849999999999999</v>
      </c>
      <c r="E363" s="8">
        <v>118</v>
      </c>
      <c r="F363">
        <f t="shared" si="15"/>
        <v>0.27989034232903964</v>
      </c>
      <c r="G363">
        <f t="shared" si="16"/>
        <v>-0.25228374723078922</v>
      </c>
      <c r="H363">
        <f t="shared" si="17"/>
        <v>0.12608902375390199</v>
      </c>
    </row>
    <row r="364" spans="1:8" x14ac:dyDescent="0.35">
      <c r="A364" s="7">
        <v>40559</v>
      </c>
      <c r="B364" s="12">
        <v>0.28000000000000003</v>
      </c>
      <c r="C364" s="6">
        <v>0.36</v>
      </c>
      <c r="D364" s="6">
        <v>0.25369999999999998</v>
      </c>
      <c r="E364" s="6">
        <v>91</v>
      </c>
      <c r="F364">
        <f t="shared" si="15"/>
        <v>0.27906283487761152</v>
      </c>
      <c r="G364">
        <f t="shared" si="16"/>
        <v>-0.25067599682204317</v>
      </c>
      <c r="H364">
        <f t="shared" si="17"/>
        <v>0.12482207264211836</v>
      </c>
    </row>
    <row r="365" spans="1:8" x14ac:dyDescent="0.35">
      <c r="A365" s="9">
        <v>40559</v>
      </c>
      <c r="B365" s="13">
        <v>0.26</v>
      </c>
      <c r="C365" s="8">
        <v>0.38</v>
      </c>
      <c r="D365" s="8">
        <v>0.25369999999999998</v>
      </c>
      <c r="E365" s="8">
        <v>113</v>
      </c>
      <c r="F365">
        <f t="shared" si="15"/>
        <v>0.27846989886663653</v>
      </c>
      <c r="G365">
        <f t="shared" si="16"/>
        <v>-0.24993106791763803</v>
      </c>
      <c r="H365">
        <f t="shared" si="17"/>
        <v>0.12441900789728422</v>
      </c>
    </row>
    <row r="366" spans="1:8" x14ac:dyDescent="0.35">
      <c r="A366" s="7">
        <v>40559</v>
      </c>
      <c r="B366" s="12">
        <v>0.24</v>
      </c>
      <c r="C366" s="6">
        <v>0.38</v>
      </c>
      <c r="D366" s="6">
        <v>0.22389999999999999</v>
      </c>
      <c r="E366" s="6">
        <v>99</v>
      </c>
      <c r="F366">
        <f t="shared" si="15"/>
        <v>0.27769497822774764</v>
      </c>
      <c r="G366">
        <f t="shared" si="16"/>
        <v>-0.24862047164054038</v>
      </c>
      <c r="H366">
        <f t="shared" si="17"/>
        <v>0.12374282321953897</v>
      </c>
    </row>
    <row r="367" spans="1:8" x14ac:dyDescent="0.35">
      <c r="A367" s="9">
        <v>40559</v>
      </c>
      <c r="B367" s="13">
        <v>0.22</v>
      </c>
      <c r="C367" s="8">
        <v>0.37</v>
      </c>
      <c r="D367" s="8">
        <v>0.25369999999999998</v>
      </c>
      <c r="E367" s="8">
        <v>105</v>
      </c>
      <c r="F367">
        <f t="shared" si="15"/>
        <v>0.2773399583970429</v>
      </c>
      <c r="G367">
        <f t="shared" si="16"/>
        <v>-0.24768101569541864</v>
      </c>
      <c r="H367">
        <f t="shared" si="17"/>
        <v>0.12347831653607301</v>
      </c>
    </row>
    <row r="368" spans="1:8" x14ac:dyDescent="0.35">
      <c r="A368" s="7">
        <v>40559</v>
      </c>
      <c r="B368" s="12">
        <v>0.2</v>
      </c>
      <c r="C368" s="6">
        <v>0.4</v>
      </c>
      <c r="D368" s="6">
        <v>0.16420000000000001</v>
      </c>
      <c r="E368" s="6">
        <v>67</v>
      </c>
      <c r="F368">
        <f t="shared" si="15"/>
        <v>0.2772465660736087</v>
      </c>
      <c r="G368">
        <f t="shared" si="16"/>
        <v>-0.24652448408597313</v>
      </c>
      <c r="H368">
        <f t="shared" si="17"/>
        <v>0.1228921000233964</v>
      </c>
    </row>
    <row r="369" spans="1:8" x14ac:dyDescent="0.35">
      <c r="A369" s="9">
        <v>40559</v>
      </c>
      <c r="B369" s="13">
        <v>0.18</v>
      </c>
      <c r="C369" s="8">
        <v>0.47</v>
      </c>
      <c r="D369" s="8">
        <v>0.1343</v>
      </c>
      <c r="E369" s="8">
        <v>61</v>
      </c>
      <c r="F369">
        <f t="shared" si="15"/>
        <v>0.27726265840057124</v>
      </c>
      <c r="G369">
        <f t="shared" si="16"/>
        <v>-0.24652982841996265</v>
      </c>
      <c r="H369">
        <f t="shared" si="17"/>
        <v>0.12293082179013552</v>
      </c>
    </row>
    <row r="370" spans="1:8" x14ac:dyDescent="0.35">
      <c r="A370" s="7">
        <v>40559</v>
      </c>
      <c r="B370" s="12">
        <v>0.18</v>
      </c>
      <c r="C370" s="6">
        <v>0.47</v>
      </c>
      <c r="D370" s="6">
        <v>0.16420000000000001</v>
      </c>
      <c r="E370" s="6">
        <v>57</v>
      </c>
      <c r="F370">
        <f t="shared" si="15"/>
        <v>0.27728952396664891</v>
      </c>
      <c r="G370">
        <f t="shared" si="16"/>
        <v>-0.24660695421368692</v>
      </c>
      <c r="H370">
        <f t="shared" si="17"/>
        <v>0.12295320497984713</v>
      </c>
    </row>
    <row r="371" spans="1:8" x14ac:dyDescent="0.35">
      <c r="A371" s="9">
        <v>40559</v>
      </c>
      <c r="B371" s="13">
        <v>0.18</v>
      </c>
      <c r="C371" s="8">
        <v>0.51</v>
      </c>
      <c r="D371" s="8">
        <v>0.16420000000000001</v>
      </c>
      <c r="E371" s="8">
        <v>28</v>
      </c>
      <c r="F371">
        <f t="shared" si="15"/>
        <v>0.27727944478883287</v>
      </c>
      <c r="G371">
        <f t="shared" si="16"/>
        <v>-0.24676635575576356</v>
      </c>
      <c r="H371">
        <f t="shared" si="17"/>
        <v>0.12293837305373986</v>
      </c>
    </row>
    <row r="372" spans="1:8" x14ac:dyDescent="0.35">
      <c r="A372" s="7">
        <v>40559</v>
      </c>
      <c r="B372" s="12">
        <v>0.2</v>
      </c>
      <c r="C372" s="6">
        <v>0.49</v>
      </c>
      <c r="D372" s="6">
        <v>0.1343</v>
      </c>
      <c r="E372" s="6">
        <v>21</v>
      </c>
      <c r="F372">
        <f t="shared" si="15"/>
        <v>0.27707640334859884</v>
      </c>
      <c r="G372">
        <f t="shared" si="16"/>
        <v>-0.24734843969544909</v>
      </c>
      <c r="H372">
        <f t="shared" si="17"/>
        <v>0.12280695248759717</v>
      </c>
    </row>
    <row r="373" spans="1:8" x14ac:dyDescent="0.35">
      <c r="A373" s="9">
        <v>40559</v>
      </c>
      <c r="B373" s="13">
        <v>0.2</v>
      </c>
      <c r="C373" s="8">
        <v>0.4</v>
      </c>
      <c r="D373" s="8">
        <v>0.1045</v>
      </c>
      <c r="E373" s="8">
        <v>18</v>
      </c>
      <c r="F373">
        <f t="shared" si="15"/>
        <v>0.27712745589672272</v>
      </c>
      <c r="G373">
        <f t="shared" si="16"/>
        <v>-0.24820910270725341</v>
      </c>
      <c r="H373">
        <f t="shared" si="17"/>
        <v>0.12239637199794398</v>
      </c>
    </row>
    <row r="374" spans="1:8" x14ac:dyDescent="0.35">
      <c r="A374" s="7">
        <v>40560</v>
      </c>
      <c r="B374" s="12">
        <v>0.2</v>
      </c>
      <c r="C374" s="6">
        <v>0.47</v>
      </c>
      <c r="D374" s="6">
        <v>0.22389999999999999</v>
      </c>
      <c r="E374" s="6">
        <v>17</v>
      </c>
      <c r="F374">
        <f t="shared" si="15"/>
        <v>0.27719277653163676</v>
      </c>
      <c r="G374">
        <f t="shared" si="16"/>
        <v>-0.24986615487540875</v>
      </c>
      <c r="H374">
        <f t="shared" si="17"/>
        <v>0.12168626298013725</v>
      </c>
    </row>
    <row r="375" spans="1:8" x14ac:dyDescent="0.35">
      <c r="A375" s="9">
        <v>40560</v>
      </c>
      <c r="B375" s="13">
        <v>0.2</v>
      </c>
      <c r="C375" s="8">
        <v>0.44</v>
      </c>
      <c r="D375" s="8">
        <v>0.19400000000000001</v>
      </c>
      <c r="E375" s="8">
        <v>16</v>
      </c>
      <c r="F375">
        <f t="shared" si="15"/>
        <v>0.27726345214465087</v>
      </c>
      <c r="G375">
        <f t="shared" si="16"/>
        <v>-0.25098812941001525</v>
      </c>
      <c r="H375">
        <f t="shared" si="17"/>
        <v>0.12212795825360707</v>
      </c>
    </row>
    <row r="376" spans="1:8" x14ac:dyDescent="0.35">
      <c r="A376" s="7">
        <v>40560</v>
      </c>
      <c r="B376" s="12">
        <v>0.18</v>
      </c>
      <c r="C376" s="6">
        <v>0.43</v>
      </c>
      <c r="D376" s="6">
        <v>0.25369999999999998</v>
      </c>
      <c r="E376" s="6">
        <v>8</v>
      </c>
      <c r="F376">
        <f t="shared" si="15"/>
        <v>0.27733969431927069</v>
      </c>
      <c r="G376">
        <f t="shared" si="16"/>
        <v>-0.25239152328126535</v>
      </c>
      <c r="H376">
        <f t="shared" si="17"/>
        <v>0.12226720709112783</v>
      </c>
    </row>
    <row r="377" spans="1:8" x14ac:dyDescent="0.35">
      <c r="A377" s="9">
        <v>40560</v>
      </c>
      <c r="B377" s="13">
        <v>0.18</v>
      </c>
      <c r="C377" s="8">
        <v>0.43</v>
      </c>
      <c r="D377" s="8">
        <v>0.19400000000000001</v>
      </c>
      <c r="E377" s="8">
        <v>2</v>
      </c>
      <c r="F377">
        <f t="shared" si="15"/>
        <v>0.2770796436233493</v>
      </c>
      <c r="G377">
        <f t="shared" si="16"/>
        <v>-0.25415849219669323</v>
      </c>
      <c r="H377">
        <f t="shared" si="17"/>
        <v>0.12319996451892638</v>
      </c>
    </row>
    <row r="378" spans="1:8" x14ac:dyDescent="0.35">
      <c r="A378" s="7">
        <v>40560</v>
      </c>
      <c r="B378" s="12">
        <v>0.18</v>
      </c>
      <c r="C378" s="6">
        <v>0.43</v>
      </c>
      <c r="D378" s="6">
        <v>0.1343</v>
      </c>
      <c r="E378" s="6">
        <v>3</v>
      </c>
      <c r="F378">
        <f t="shared" si="15"/>
        <v>0.27681454217766904</v>
      </c>
      <c r="G378">
        <f t="shared" si="16"/>
        <v>-0.25614638513511323</v>
      </c>
      <c r="H378">
        <f t="shared" si="17"/>
        <v>0.12341579665892929</v>
      </c>
    </row>
    <row r="379" spans="1:8" x14ac:dyDescent="0.35">
      <c r="A379" s="9">
        <v>40560</v>
      </c>
      <c r="B379" s="13">
        <v>0.18</v>
      </c>
      <c r="C379" s="8">
        <v>0.43</v>
      </c>
      <c r="D379" s="8">
        <v>0.16420000000000001</v>
      </c>
      <c r="E379" s="8">
        <v>1</v>
      </c>
      <c r="F379">
        <f t="shared" si="15"/>
        <v>0.27654850026917455</v>
      </c>
      <c r="G379">
        <f t="shared" si="16"/>
        <v>-0.25811159012433033</v>
      </c>
      <c r="H379">
        <f t="shared" si="17"/>
        <v>0.12284147281120714</v>
      </c>
    </row>
    <row r="380" spans="1:8" x14ac:dyDescent="0.35">
      <c r="A380" s="7">
        <v>40560</v>
      </c>
      <c r="B380" s="12">
        <v>0.18</v>
      </c>
      <c r="C380" s="6">
        <v>0.43</v>
      </c>
      <c r="D380" s="6">
        <v>0.19400000000000001</v>
      </c>
      <c r="E380" s="6">
        <v>5</v>
      </c>
      <c r="F380">
        <f t="shared" si="15"/>
        <v>0.27628091817108535</v>
      </c>
      <c r="G380">
        <f t="shared" si="16"/>
        <v>-0.26016117161840768</v>
      </c>
      <c r="H380">
        <f t="shared" si="17"/>
        <v>0.12265135766589078</v>
      </c>
    </row>
    <row r="381" spans="1:8" x14ac:dyDescent="0.35">
      <c r="A381" s="9">
        <v>40560</v>
      </c>
      <c r="B381" s="13">
        <v>0.16</v>
      </c>
      <c r="C381" s="8">
        <v>0.5</v>
      </c>
      <c r="D381" s="8">
        <v>0.1343</v>
      </c>
      <c r="E381" s="8">
        <v>13</v>
      </c>
      <c r="F381">
        <f t="shared" si="15"/>
        <v>0.27601345796410948</v>
      </c>
      <c r="G381">
        <f t="shared" si="16"/>
        <v>-0.26208071968676006</v>
      </c>
      <c r="H381">
        <f t="shared" si="17"/>
        <v>0.12285079262533485</v>
      </c>
    </row>
    <row r="382" spans="1:8" x14ac:dyDescent="0.35">
      <c r="A382" s="7">
        <v>40560</v>
      </c>
      <c r="B382" s="12">
        <v>0.16</v>
      </c>
      <c r="C382" s="6">
        <v>0.47</v>
      </c>
      <c r="D382" s="6">
        <v>0.22389999999999999</v>
      </c>
      <c r="E382" s="6">
        <v>33</v>
      </c>
      <c r="F382">
        <f t="shared" si="15"/>
        <v>0.27543242251428524</v>
      </c>
      <c r="G382">
        <f t="shared" si="16"/>
        <v>-0.26310932985133229</v>
      </c>
      <c r="H382">
        <f t="shared" si="17"/>
        <v>0.12235586420965926</v>
      </c>
    </row>
    <row r="383" spans="1:8" x14ac:dyDescent="0.35">
      <c r="A383" s="9">
        <v>40560</v>
      </c>
      <c r="B383" s="13">
        <v>0.16</v>
      </c>
      <c r="C383" s="8">
        <v>0.47</v>
      </c>
      <c r="D383" s="8">
        <v>0.22389999999999999</v>
      </c>
      <c r="E383" s="8">
        <v>47</v>
      </c>
      <c r="F383">
        <f t="shared" si="15"/>
        <v>0.27507461939347211</v>
      </c>
      <c r="G383">
        <f t="shared" si="16"/>
        <v>-0.26386574301007365</v>
      </c>
      <c r="H383">
        <f t="shared" si="17"/>
        <v>0.12263205129339311</v>
      </c>
    </row>
    <row r="384" spans="1:8" x14ac:dyDescent="0.35">
      <c r="A384" s="7">
        <v>40560</v>
      </c>
      <c r="B384" s="12">
        <v>0.16</v>
      </c>
      <c r="C384" s="6">
        <v>0.5</v>
      </c>
      <c r="D384" s="6">
        <v>0.25369999999999998</v>
      </c>
      <c r="E384" s="6">
        <v>57</v>
      </c>
      <c r="F384">
        <f t="shared" si="15"/>
        <v>0.27491212671525567</v>
      </c>
      <c r="G384">
        <f t="shared" si="16"/>
        <v>-0.26428459027078716</v>
      </c>
      <c r="H384">
        <f t="shared" si="17"/>
        <v>0.12276900707789565</v>
      </c>
    </row>
    <row r="385" spans="1:8" x14ac:dyDescent="0.35">
      <c r="A385" s="9">
        <v>40560</v>
      </c>
      <c r="B385" s="13">
        <v>0.16</v>
      </c>
      <c r="C385" s="8">
        <v>0.55000000000000004</v>
      </c>
      <c r="D385" s="8">
        <v>0.19400000000000001</v>
      </c>
      <c r="E385" s="8">
        <v>64</v>
      </c>
      <c r="F385">
        <f t="shared" si="15"/>
        <v>0.27490910386868894</v>
      </c>
      <c r="G385">
        <f t="shared" si="16"/>
        <v>-0.26442030748450585</v>
      </c>
      <c r="H385">
        <f t="shared" si="17"/>
        <v>0.12286254750515811</v>
      </c>
    </row>
    <row r="386" spans="1:8" x14ac:dyDescent="0.35">
      <c r="A386" s="7">
        <v>40560</v>
      </c>
      <c r="B386" s="12">
        <v>0.18</v>
      </c>
      <c r="C386" s="6">
        <v>0.47</v>
      </c>
      <c r="D386" s="6">
        <v>0.1343</v>
      </c>
      <c r="E386" s="6">
        <v>80</v>
      </c>
      <c r="F386">
        <f t="shared" si="15"/>
        <v>0.27502790007337413</v>
      </c>
      <c r="G386">
        <f t="shared" si="16"/>
        <v>-0.26441560994064839</v>
      </c>
      <c r="H386">
        <f t="shared" si="17"/>
        <v>0.12285893684115931</v>
      </c>
    </row>
    <row r="387" spans="1:8" x14ac:dyDescent="0.35">
      <c r="A387" s="9">
        <v>40560</v>
      </c>
      <c r="B387" s="13">
        <v>0.18</v>
      </c>
      <c r="C387" s="8">
        <v>0.47</v>
      </c>
      <c r="D387" s="8">
        <v>0.1343</v>
      </c>
      <c r="E387" s="8">
        <v>93</v>
      </c>
      <c r="F387">
        <f t="shared" ref="F387:F450" si="18">CORREL(B387:B1386,E387:E1386)</f>
        <v>0.27526177439765409</v>
      </c>
      <c r="G387">
        <f t="shared" ref="G387:G450" si="19">CORREL(C387:C1386,E387:E1386)</f>
        <v>-0.26415023269039839</v>
      </c>
      <c r="H387">
        <f t="shared" ref="H387:H450" si="20">CORREL(D387:D1386,E387:E1386)</f>
        <v>0.12311593908410268</v>
      </c>
    </row>
    <row r="388" spans="1:8" x14ac:dyDescent="0.35">
      <c r="A388" s="7">
        <v>40560</v>
      </c>
      <c r="B388" s="12">
        <v>0.18</v>
      </c>
      <c r="C388" s="6">
        <v>0.43</v>
      </c>
      <c r="D388" s="6">
        <v>0.1045</v>
      </c>
      <c r="E388" s="6">
        <v>86</v>
      </c>
      <c r="F388">
        <f t="shared" si="18"/>
        <v>0.27567728049994095</v>
      </c>
      <c r="G388">
        <f t="shared" si="19"/>
        <v>-0.26365843771429026</v>
      </c>
      <c r="H388">
        <f t="shared" si="20"/>
        <v>0.12355751850791132</v>
      </c>
    </row>
    <row r="389" spans="1:8" x14ac:dyDescent="0.35">
      <c r="A389" s="9">
        <v>40560</v>
      </c>
      <c r="B389" s="13">
        <v>0.2</v>
      </c>
      <c r="C389" s="8">
        <v>0.47</v>
      </c>
      <c r="D389" s="8">
        <v>0.16420000000000001</v>
      </c>
      <c r="E389" s="8">
        <v>93</v>
      </c>
      <c r="F389">
        <f t="shared" si="18"/>
        <v>0.27599347577450456</v>
      </c>
      <c r="G389">
        <f t="shared" si="19"/>
        <v>-0.26319862372083486</v>
      </c>
      <c r="H389">
        <f t="shared" si="20"/>
        <v>0.12409470048363389</v>
      </c>
    </row>
    <row r="390" spans="1:8" x14ac:dyDescent="0.35">
      <c r="A390" s="7">
        <v>40560</v>
      </c>
      <c r="B390" s="12">
        <v>0.2</v>
      </c>
      <c r="C390" s="6">
        <v>0.47</v>
      </c>
      <c r="D390" s="6">
        <v>0.16420000000000001</v>
      </c>
      <c r="E390" s="6">
        <v>82</v>
      </c>
      <c r="F390">
        <f t="shared" si="18"/>
        <v>0.276144528132725</v>
      </c>
      <c r="G390">
        <f t="shared" si="19"/>
        <v>-0.26270219744936069</v>
      </c>
      <c r="H390">
        <f t="shared" si="20"/>
        <v>0.1243062197988411</v>
      </c>
    </row>
    <row r="391" spans="1:8" x14ac:dyDescent="0.35">
      <c r="A391" s="9">
        <v>40560</v>
      </c>
      <c r="B391" s="13">
        <v>0.2</v>
      </c>
      <c r="C391" s="8">
        <v>0.51</v>
      </c>
      <c r="D391" s="8">
        <v>0.19400000000000001</v>
      </c>
      <c r="E391" s="8">
        <v>71</v>
      </c>
      <c r="F391">
        <f t="shared" si="18"/>
        <v>0.27622563457470034</v>
      </c>
      <c r="G391">
        <f t="shared" si="19"/>
        <v>-0.26239413441593823</v>
      </c>
      <c r="H391">
        <f t="shared" si="20"/>
        <v>0.1244378388169379</v>
      </c>
    </row>
    <row r="392" spans="1:8" x14ac:dyDescent="0.35">
      <c r="A392" s="7">
        <v>40560</v>
      </c>
      <c r="B392" s="12">
        <v>0.18</v>
      </c>
      <c r="C392" s="6">
        <v>0.55000000000000004</v>
      </c>
      <c r="D392" s="6">
        <v>0.25369999999999998</v>
      </c>
      <c r="E392" s="6">
        <v>92</v>
      </c>
      <c r="F392">
        <f t="shared" si="18"/>
        <v>0.27625589676601758</v>
      </c>
      <c r="G392">
        <f t="shared" si="19"/>
        <v>-0.2623041131711904</v>
      </c>
      <c r="H392">
        <f t="shared" si="20"/>
        <v>0.12442687054029664</v>
      </c>
    </row>
    <row r="393" spans="1:8" x14ac:dyDescent="0.35">
      <c r="A393" s="9">
        <v>40560</v>
      </c>
      <c r="B393" s="13">
        <v>0.18</v>
      </c>
      <c r="C393" s="8">
        <v>0.59</v>
      </c>
      <c r="D393" s="8">
        <v>0.19400000000000001</v>
      </c>
      <c r="E393" s="8">
        <v>60</v>
      </c>
      <c r="F393">
        <f t="shared" si="18"/>
        <v>0.27666176918563928</v>
      </c>
      <c r="G393">
        <f t="shared" si="19"/>
        <v>-0.2621141927741662</v>
      </c>
      <c r="H393">
        <f t="shared" si="20"/>
        <v>0.12401175308994668</v>
      </c>
    </row>
    <row r="394" spans="1:8" x14ac:dyDescent="0.35">
      <c r="A394" s="7">
        <v>40560</v>
      </c>
      <c r="B394" s="12">
        <v>0.16</v>
      </c>
      <c r="C394" s="6">
        <v>0.8</v>
      </c>
      <c r="D394" s="6">
        <v>0.19400000000000001</v>
      </c>
      <c r="E394" s="6">
        <v>33</v>
      </c>
      <c r="F394">
        <f t="shared" si="18"/>
        <v>0.27667413157147808</v>
      </c>
      <c r="G394">
        <f t="shared" si="19"/>
        <v>-0.26211965318897712</v>
      </c>
      <c r="H394">
        <f t="shared" si="20"/>
        <v>0.12401375611768752</v>
      </c>
    </row>
    <row r="395" spans="1:8" x14ac:dyDescent="0.35">
      <c r="A395" s="9">
        <v>40560</v>
      </c>
      <c r="B395" s="13">
        <v>0.16</v>
      </c>
      <c r="C395" s="8">
        <v>0.8</v>
      </c>
      <c r="D395" s="8">
        <v>0.19400000000000001</v>
      </c>
      <c r="E395" s="8">
        <v>27</v>
      </c>
      <c r="F395">
        <f t="shared" si="18"/>
        <v>0.27631436361023565</v>
      </c>
      <c r="G395">
        <f t="shared" si="19"/>
        <v>-0.26154848096756761</v>
      </c>
      <c r="H395">
        <f t="shared" si="20"/>
        <v>0.1240856863208621</v>
      </c>
    </row>
    <row r="396" spans="1:8" x14ac:dyDescent="0.35">
      <c r="A396" s="7">
        <v>40560</v>
      </c>
      <c r="B396" s="12">
        <v>0.14000000000000001</v>
      </c>
      <c r="C396" s="6">
        <v>0.93</v>
      </c>
      <c r="D396" s="6">
        <v>0.25369999999999998</v>
      </c>
      <c r="E396" s="6">
        <v>13</v>
      </c>
      <c r="F396">
        <f t="shared" si="18"/>
        <v>0.27587675595434563</v>
      </c>
      <c r="G396">
        <f t="shared" si="19"/>
        <v>-0.26082654070490313</v>
      </c>
      <c r="H396">
        <f t="shared" si="20"/>
        <v>0.12418067132586262</v>
      </c>
    </row>
    <row r="397" spans="1:8" x14ac:dyDescent="0.35">
      <c r="A397" s="9">
        <v>40560</v>
      </c>
      <c r="B397" s="13">
        <v>0.16</v>
      </c>
      <c r="C397" s="8">
        <v>0.86</v>
      </c>
      <c r="D397" s="8">
        <v>0.28360000000000002</v>
      </c>
      <c r="E397" s="8">
        <v>4</v>
      </c>
      <c r="F397">
        <f t="shared" si="18"/>
        <v>0.27498603939469979</v>
      </c>
      <c r="G397">
        <f t="shared" si="19"/>
        <v>-0.25915946832111608</v>
      </c>
      <c r="H397">
        <f t="shared" si="20"/>
        <v>0.12503615819717467</v>
      </c>
    </row>
    <row r="398" spans="1:8" x14ac:dyDescent="0.35">
      <c r="A398" s="7">
        <v>40561</v>
      </c>
      <c r="B398" s="12">
        <v>0.2</v>
      </c>
      <c r="C398" s="6">
        <v>0.86</v>
      </c>
      <c r="D398" s="6">
        <v>0.32840000000000003</v>
      </c>
      <c r="E398" s="6">
        <v>3</v>
      </c>
      <c r="F398">
        <f t="shared" si="18"/>
        <v>0.27430214561966398</v>
      </c>
      <c r="G398">
        <f t="shared" si="19"/>
        <v>-0.25751147034001581</v>
      </c>
      <c r="H398">
        <f t="shared" si="20"/>
        <v>0.12649935362286585</v>
      </c>
    </row>
    <row r="399" spans="1:8" x14ac:dyDescent="0.35">
      <c r="A399" s="9">
        <v>40561</v>
      </c>
      <c r="B399" s="13">
        <v>0.2</v>
      </c>
      <c r="C399" s="8">
        <v>0.86</v>
      </c>
      <c r="D399" s="8">
        <v>0.22389999999999999</v>
      </c>
      <c r="E399" s="8">
        <v>22</v>
      </c>
      <c r="F399">
        <f t="shared" si="18"/>
        <v>0.27444073923702283</v>
      </c>
      <c r="G399">
        <f t="shared" si="19"/>
        <v>-0.25582012887545774</v>
      </c>
      <c r="H399">
        <f t="shared" si="20"/>
        <v>0.12867415791783229</v>
      </c>
    </row>
    <row r="400" spans="1:8" x14ac:dyDescent="0.35">
      <c r="A400" s="7">
        <v>40561</v>
      </c>
      <c r="B400" s="12">
        <v>0.22</v>
      </c>
      <c r="C400" s="6">
        <v>0.8</v>
      </c>
      <c r="D400" s="6">
        <v>0.16420000000000001</v>
      </c>
      <c r="E400" s="6">
        <v>28</v>
      </c>
      <c r="F400">
        <f t="shared" si="18"/>
        <v>0.27447473362960434</v>
      </c>
      <c r="G400">
        <f t="shared" si="19"/>
        <v>-0.25472194326195774</v>
      </c>
      <c r="H400">
        <f t="shared" si="20"/>
        <v>0.12908349534208585</v>
      </c>
    </row>
    <row r="401" spans="1:8" x14ac:dyDescent="0.35">
      <c r="A401" s="9">
        <v>40561</v>
      </c>
      <c r="B401" s="13">
        <v>0.22</v>
      </c>
      <c r="C401" s="8">
        <v>0.87</v>
      </c>
      <c r="D401" s="8">
        <v>0.16420000000000001</v>
      </c>
      <c r="E401" s="8">
        <v>35</v>
      </c>
      <c r="F401">
        <f t="shared" si="18"/>
        <v>0.27475439327330503</v>
      </c>
      <c r="G401">
        <f t="shared" si="19"/>
        <v>-0.25399366905670079</v>
      </c>
      <c r="H401">
        <f t="shared" si="20"/>
        <v>0.12895137445573868</v>
      </c>
    </row>
    <row r="402" spans="1:8" x14ac:dyDescent="0.35">
      <c r="A402" s="7">
        <v>40561</v>
      </c>
      <c r="B402" s="12">
        <v>0.22</v>
      </c>
      <c r="C402" s="6">
        <v>0.87</v>
      </c>
      <c r="D402" s="6">
        <v>0.19400000000000001</v>
      </c>
      <c r="E402" s="6">
        <v>61</v>
      </c>
      <c r="F402">
        <f t="shared" si="18"/>
        <v>0.27496305728272608</v>
      </c>
      <c r="G402">
        <f t="shared" si="19"/>
        <v>-0.25331718595018499</v>
      </c>
      <c r="H402">
        <f t="shared" si="20"/>
        <v>0.1288399283669073</v>
      </c>
    </row>
    <row r="403" spans="1:8" x14ac:dyDescent="0.35">
      <c r="A403" s="9">
        <v>40561</v>
      </c>
      <c r="B403" s="13">
        <v>0.22</v>
      </c>
      <c r="C403" s="8">
        <v>0.82</v>
      </c>
      <c r="D403" s="8">
        <v>0.19400000000000001</v>
      </c>
      <c r="E403" s="8">
        <v>125</v>
      </c>
      <c r="F403">
        <f t="shared" si="18"/>
        <v>0.27497358624389867</v>
      </c>
      <c r="G403">
        <f t="shared" si="19"/>
        <v>-0.25365402472007004</v>
      </c>
      <c r="H403">
        <f t="shared" si="20"/>
        <v>0.12884134294869606</v>
      </c>
    </row>
    <row r="404" spans="1:8" x14ac:dyDescent="0.35">
      <c r="A404" s="7">
        <v>40561</v>
      </c>
      <c r="B404" s="12">
        <v>0.22</v>
      </c>
      <c r="C404" s="6">
        <v>0.8</v>
      </c>
      <c r="D404" s="6">
        <v>0.16420000000000001</v>
      </c>
      <c r="E404" s="6">
        <v>133</v>
      </c>
      <c r="F404">
        <f t="shared" si="18"/>
        <v>0.27496072436810298</v>
      </c>
      <c r="G404">
        <f t="shared" si="19"/>
        <v>-0.25631724994457195</v>
      </c>
      <c r="H404">
        <f t="shared" si="20"/>
        <v>0.12888883959117164</v>
      </c>
    </row>
    <row r="405" spans="1:8" x14ac:dyDescent="0.35">
      <c r="A405" s="9">
        <v>40561</v>
      </c>
      <c r="B405" s="13">
        <v>0.22</v>
      </c>
      <c r="C405" s="8">
        <v>0.8</v>
      </c>
      <c r="D405" s="8">
        <v>0.1343</v>
      </c>
      <c r="E405" s="8">
        <v>99</v>
      </c>
      <c r="F405">
        <f t="shared" si="18"/>
        <v>0.27499226289998413</v>
      </c>
      <c r="G405">
        <f t="shared" si="19"/>
        <v>-0.25908462216099443</v>
      </c>
      <c r="H405">
        <f t="shared" si="20"/>
        <v>0.12946756586331443</v>
      </c>
    </row>
    <row r="406" spans="1:8" x14ac:dyDescent="0.35">
      <c r="A406" s="7">
        <v>40561</v>
      </c>
      <c r="B406" s="12">
        <v>0.22</v>
      </c>
      <c r="C406" s="6">
        <v>0.87</v>
      </c>
      <c r="D406" s="6">
        <v>0</v>
      </c>
      <c r="E406" s="6">
        <v>83</v>
      </c>
      <c r="F406">
        <f t="shared" si="18"/>
        <v>0.27490833420014565</v>
      </c>
      <c r="G406">
        <f t="shared" si="19"/>
        <v>-0.26054618726347634</v>
      </c>
      <c r="H406">
        <f t="shared" si="20"/>
        <v>0.13000313271517222</v>
      </c>
    </row>
    <row r="407" spans="1:8" x14ac:dyDescent="0.35">
      <c r="A407" s="9">
        <v>40561</v>
      </c>
      <c r="B407" s="13">
        <v>0.22</v>
      </c>
      <c r="C407" s="8">
        <v>0.93</v>
      </c>
      <c r="D407" s="8">
        <v>0.1045</v>
      </c>
      <c r="E407" s="8">
        <v>41</v>
      </c>
      <c r="F407">
        <f t="shared" si="18"/>
        <v>0.27483468905657049</v>
      </c>
      <c r="G407">
        <f t="shared" si="19"/>
        <v>-0.26186561119259844</v>
      </c>
      <c r="H407">
        <f t="shared" si="20"/>
        <v>0.13118589972589029</v>
      </c>
    </row>
    <row r="408" spans="1:8" x14ac:dyDescent="0.35">
      <c r="A408" s="7">
        <v>40561</v>
      </c>
      <c r="B408" s="12">
        <v>0.22</v>
      </c>
      <c r="C408" s="6">
        <v>0.93</v>
      </c>
      <c r="D408" s="6">
        <v>8.9599999999999999E-2</v>
      </c>
      <c r="E408" s="6">
        <v>33</v>
      </c>
      <c r="F408">
        <f t="shared" si="18"/>
        <v>0.27498730037574953</v>
      </c>
      <c r="G408">
        <f t="shared" si="19"/>
        <v>-0.26143478501471579</v>
      </c>
      <c r="H408">
        <f t="shared" si="20"/>
        <v>0.13084723179250943</v>
      </c>
    </row>
    <row r="409" spans="1:8" x14ac:dyDescent="0.35">
      <c r="A409" s="9">
        <v>40561</v>
      </c>
      <c r="B409" s="13">
        <v>0.22</v>
      </c>
      <c r="C409" s="8">
        <v>0.93</v>
      </c>
      <c r="D409" s="8">
        <v>0</v>
      </c>
      <c r="E409" s="8">
        <v>20</v>
      </c>
      <c r="F409">
        <f t="shared" si="18"/>
        <v>0.27521640561645849</v>
      </c>
      <c r="G409">
        <f t="shared" si="19"/>
        <v>-0.26061956699284333</v>
      </c>
      <c r="H409">
        <f t="shared" si="20"/>
        <v>0.13028255792849483</v>
      </c>
    </row>
    <row r="410" spans="1:8" x14ac:dyDescent="0.35">
      <c r="A410" s="7">
        <v>40562</v>
      </c>
      <c r="B410" s="12">
        <v>0.22</v>
      </c>
      <c r="C410" s="6">
        <v>0.93</v>
      </c>
      <c r="D410" s="6">
        <v>0</v>
      </c>
      <c r="E410" s="6">
        <v>3</v>
      </c>
      <c r="F410">
        <f t="shared" si="18"/>
        <v>0.2755925075629298</v>
      </c>
      <c r="G410">
        <f t="shared" si="19"/>
        <v>-0.25919571594324725</v>
      </c>
      <c r="H410">
        <f t="shared" si="20"/>
        <v>0.12872826561842882</v>
      </c>
    </row>
    <row r="411" spans="1:8" x14ac:dyDescent="0.35">
      <c r="A411" s="9">
        <v>40562</v>
      </c>
      <c r="B411" s="13">
        <v>0.22</v>
      </c>
      <c r="C411" s="8">
        <v>0.93</v>
      </c>
      <c r="D411" s="8">
        <v>0.1343</v>
      </c>
      <c r="E411" s="8">
        <v>7</v>
      </c>
      <c r="F411">
        <f t="shared" si="18"/>
        <v>0.27620409444532196</v>
      </c>
      <c r="G411">
        <f t="shared" si="19"/>
        <v>-0.25700591730762379</v>
      </c>
      <c r="H411">
        <f t="shared" si="20"/>
        <v>0.12646954153535192</v>
      </c>
    </row>
    <row r="412" spans="1:8" x14ac:dyDescent="0.35">
      <c r="A412" s="7">
        <v>40562</v>
      </c>
      <c r="B412" s="12">
        <v>0.22</v>
      </c>
      <c r="C412" s="6">
        <v>0.93</v>
      </c>
      <c r="D412" s="6">
        <v>0.1343</v>
      </c>
      <c r="E412" s="6">
        <v>3</v>
      </c>
      <c r="F412">
        <f t="shared" si="18"/>
        <v>0.27675972920507014</v>
      </c>
      <c r="G412">
        <f t="shared" si="19"/>
        <v>-0.25496927078678228</v>
      </c>
      <c r="H412">
        <f t="shared" si="20"/>
        <v>0.12590056583655057</v>
      </c>
    </row>
    <row r="413" spans="1:8" x14ac:dyDescent="0.35">
      <c r="A413" s="9">
        <v>40562</v>
      </c>
      <c r="B413" s="13">
        <v>0.22</v>
      </c>
      <c r="C413" s="8">
        <v>0.93</v>
      </c>
      <c r="D413" s="8">
        <v>0.1343</v>
      </c>
      <c r="E413" s="8">
        <v>2</v>
      </c>
      <c r="F413">
        <f t="shared" si="18"/>
        <v>0.27737832590958966</v>
      </c>
      <c r="G413">
        <f t="shared" si="19"/>
        <v>-0.25273726547608005</v>
      </c>
      <c r="H413">
        <f t="shared" si="20"/>
        <v>0.12529419097020189</v>
      </c>
    </row>
    <row r="414" spans="1:8" x14ac:dyDescent="0.35">
      <c r="A414" s="7">
        <v>40562</v>
      </c>
      <c r="B414" s="12">
        <v>0.22</v>
      </c>
      <c r="C414" s="6">
        <v>0.93</v>
      </c>
      <c r="D414" s="6">
        <v>8.9599999999999999E-2</v>
      </c>
      <c r="E414" s="6">
        <v>7</v>
      </c>
      <c r="F414">
        <f t="shared" si="18"/>
        <v>0.27801607398874134</v>
      </c>
      <c r="G414">
        <f t="shared" si="19"/>
        <v>-0.25043914277468199</v>
      </c>
      <c r="H414">
        <f t="shared" si="20"/>
        <v>0.12467598304797613</v>
      </c>
    </row>
    <row r="415" spans="1:8" x14ac:dyDescent="0.35">
      <c r="A415" s="9">
        <v>40562</v>
      </c>
      <c r="B415" s="13">
        <v>0.22</v>
      </c>
      <c r="C415" s="8">
        <v>0.93</v>
      </c>
      <c r="D415" s="8">
        <v>8.9599999999999999E-2</v>
      </c>
      <c r="E415" s="8">
        <v>32</v>
      </c>
      <c r="F415">
        <f t="shared" si="18"/>
        <v>0.27858174088450999</v>
      </c>
      <c r="G415">
        <f t="shared" si="19"/>
        <v>-0.24834046578203339</v>
      </c>
      <c r="H415">
        <f t="shared" si="20"/>
        <v>0.12355369132290873</v>
      </c>
    </row>
    <row r="416" spans="1:8" x14ac:dyDescent="0.35">
      <c r="A416" s="7">
        <v>40562</v>
      </c>
      <c r="B416" s="12">
        <v>0.24</v>
      </c>
      <c r="C416" s="6">
        <v>0.92</v>
      </c>
      <c r="D416" s="6">
        <v>0.1045</v>
      </c>
      <c r="E416" s="6">
        <v>90</v>
      </c>
      <c r="F416">
        <f t="shared" si="18"/>
        <v>0.2788323552650056</v>
      </c>
      <c r="G416">
        <f t="shared" si="19"/>
        <v>-0.24739686076598846</v>
      </c>
      <c r="H416">
        <f t="shared" si="20"/>
        <v>0.12293667115623651</v>
      </c>
    </row>
    <row r="417" spans="1:8" x14ac:dyDescent="0.35">
      <c r="A417" s="9">
        <v>40562</v>
      </c>
      <c r="B417" s="13">
        <v>0.24</v>
      </c>
      <c r="C417" s="8">
        <v>0.93</v>
      </c>
      <c r="D417" s="8">
        <v>0.1045</v>
      </c>
      <c r="E417" s="8">
        <v>197</v>
      </c>
      <c r="F417">
        <f t="shared" si="18"/>
        <v>0.27856284787960806</v>
      </c>
      <c r="G417">
        <f t="shared" si="19"/>
        <v>-0.2494612438357017</v>
      </c>
      <c r="H417">
        <f t="shared" si="20"/>
        <v>0.12356953805777109</v>
      </c>
    </row>
    <row r="418" spans="1:8" x14ac:dyDescent="0.35">
      <c r="A418" s="7">
        <v>40562</v>
      </c>
      <c r="B418" s="12">
        <v>0.24</v>
      </c>
      <c r="C418" s="6">
        <v>0.93</v>
      </c>
      <c r="D418" s="6">
        <v>0.1045</v>
      </c>
      <c r="E418" s="6">
        <v>109</v>
      </c>
      <c r="F418">
        <f t="shared" si="18"/>
        <v>0.27830855029622686</v>
      </c>
      <c r="G418">
        <f t="shared" si="19"/>
        <v>-0.2587365012838701</v>
      </c>
      <c r="H418">
        <f t="shared" si="20"/>
        <v>0.12702966755218892</v>
      </c>
    </row>
    <row r="419" spans="1:8" x14ac:dyDescent="0.35">
      <c r="A419" s="9">
        <v>40562</v>
      </c>
      <c r="B419" s="13">
        <v>0.26</v>
      </c>
      <c r="C419" s="8">
        <v>0.93</v>
      </c>
      <c r="D419" s="8">
        <v>0.1343</v>
      </c>
      <c r="E419" s="8">
        <v>47</v>
      </c>
      <c r="F419">
        <f t="shared" si="18"/>
        <v>0.27789628787872822</v>
      </c>
      <c r="G419">
        <f t="shared" si="19"/>
        <v>-0.26210462583071997</v>
      </c>
      <c r="H419">
        <f t="shared" si="20"/>
        <v>0.12811915642817182</v>
      </c>
    </row>
    <row r="420" spans="1:8" x14ac:dyDescent="0.35">
      <c r="A420" s="7">
        <v>40562</v>
      </c>
      <c r="B420" s="12">
        <v>0.28000000000000003</v>
      </c>
      <c r="C420" s="6">
        <v>0.87</v>
      </c>
      <c r="D420" s="6">
        <v>8.9599999999999999E-2</v>
      </c>
      <c r="E420" s="6">
        <v>52</v>
      </c>
      <c r="F420">
        <f t="shared" si="18"/>
        <v>0.27833709119186234</v>
      </c>
      <c r="G420">
        <f t="shared" si="19"/>
        <v>-0.26196203570915488</v>
      </c>
      <c r="H420">
        <f t="shared" si="20"/>
        <v>0.12795220566336929</v>
      </c>
    </row>
    <row r="421" spans="1:8" x14ac:dyDescent="0.35">
      <c r="A421" s="9">
        <v>40562</v>
      </c>
      <c r="B421" s="13">
        <v>0.3</v>
      </c>
      <c r="C421" s="8">
        <v>0.81</v>
      </c>
      <c r="D421" s="8">
        <v>8.9599999999999999E-2</v>
      </c>
      <c r="E421" s="8">
        <v>70</v>
      </c>
      <c r="F421">
        <f t="shared" si="18"/>
        <v>0.27883111771687985</v>
      </c>
      <c r="G421">
        <f t="shared" si="19"/>
        <v>-0.26196770817297976</v>
      </c>
      <c r="H421">
        <f t="shared" si="20"/>
        <v>0.12778396656457511</v>
      </c>
    </row>
    <row r="422" spans="1:8" x14ac:dyDescent="0.35">
      <c r="A422" s="7">
        <v>40562</v>
      </c>
      <c r="B422" s="12">
        <v>0.4</v>
      </c>
      <c r="C422" s="6">
        <v>0.62</v>
      </c>
      <c r="D422" s="6">
        <v>0.28360000000000002</v>
      </c>
      <c r="E422" s="6">
        <v>78</v>
      </c>
      <c r="F422">
        <f t="shared" si="18"/>
        <v>0.27884881457624366</v>
      </c>
      <c r="G422">
        <f t="shared" si="19"/>
        <v>-0.26252938626583472</v>
      </c>
      <c r="H422">
        <f t="shared" si="20"/>
        <v>0.12804642692101481</v>
      </c>
    </row>
    <row r="423" spans="1:8" x14ac:dyDescent="0.35">
      <c r="A423" s="9">
        <v>40562</v>
      </c>
      <c r="B423" s="13">
        <v>0.4</v>
      </c>
      <c r="C423" s="8">
        <v>0.57999999999999996</v>
      </c>
      <c r="D423" s="8">
        <v>0.25369999999999998</v>
      </c>
      <c r="E423" s="8">
        <v>75</v>
      </c>
      <c r="F423">
        <f t="shared" si="18"/>
        <v>0.27898477517295073</v>
      </c>
      <c r="G423">
        <f t="shared" si="19"/>
        <v>-0.26261736039433031</v>
      </c>
      <c r="H423">
        <f t="shared" si="20"/>
        <v>0.12774255197731596</v>
      </c>
    </row>
    <row r="424" spans="1:8" x14ac:dyDescent="0.35">
      <c r="A424" s="7">
        <v>40562</v>
      </c>
      <c r="B424" s="12">
        <v>0.4</v>
      </c>
      <c r="C424" s="6">
        <v>0.54</v>
      </c>
      <c r="D424" s="6">
        <v>0.28360000000000002</v>
      </c>
      <c r="E424" s="6">
        <v>82</v>
      </c>
      <c r="F424">
        <f t="shared" si="18"/>
        <v>0.27935639635114556</v>
      </c>
      <c r="G424">
        <f t="shared" si="19"/>
        <v>-0.26259733589669215</v>
      </c>
      <c r="H424">
        <f t="shared" si="20"/>
        <v>0.12756891252016847</v>
      </c>
    </row>
    <row r="425" spans="1:8" x14ac:dyDescent="0.35">
      <c r="A425" s="9">
        <v>40562</v>
      </c>
      <c r="B425" s="13">
        <v>0.38</v>
      </c>
      <c r="C425" s="8">
        <v>0.57999999999999996</v>
      </c>
      <c r="D425" s="8">
        <v>0.3881</v>
      </c>
      <c r="E425" s="8">
        <v>104</v>
      </c>
      <c r="F425">
        <f t="shared" si="18"/>
        <v>0.2792088727816891</v>
      </c>
      <c r="G425">
        <f t="shared" si="19"/>
        <v>-0.26246022501414634</v>
      </c>
      <c r="H425">
        <f t="shared" si="20"/>
        <v>0.12717786390360855</v>
      </c>
    </row>
    <row r="426" spans="1:8" x14ac:dyDescent="0.35">
      <c r="A426" s="7">
        <v>40562</v>
      </c>
      <c r="B426" s="12">
        <v>0.36</v>
      </c>
      <c r="C426" s="6">
        <v>0.56999999999999995</v>
      </c>
      <c r="D426" s="6">
        <v>0.32840000000000003</v>
      </c>
      <c r="E426" s="6">
        <v>197</v>
      </c>
      <c r="F426">
        <f t="shared" si="18"/>
        <v>0.27750368157431765</v>
      </c>
      <c r="G426">
        <f t="shared" si="19"/>
        <v>-0.26249069693009719</v>
      </c>
      <c r="H426">
        <f t="shared" si="20"/>
        <v>0.1254552166438668</v>
      </c>
    </row>
    <row r="427" spans="1:8" x14ac:dyDescent="0.35">
      <c r="A427" s="9">
        <v>40562</v>
      </c>
      <c r="B427" s="13">
        <v>0.34</v>
      </c>
      <c r="C427" s="8">
        <v>0.61</v>
      </c>
      <c r="D427" s="8">
        <v>0.28360000000000002</v>
      </c>
      <c r="E427" s="8">
        <v>161</v>
      </c>
      <c r="F427">
        <f t="shared" si="18"/>
        <v>0.2713488615097569</v>
      </c>
      <c r="G427">
        <f t="shared" si="19"/>
        <v>-0.26338062670680423</v>
      </c>
      <c r="H427">
        <f t="shared" si="20"/>
        <v>0.12169521187969339</v>
      </c>
    </row>
    <row r="428" spans="1:8" x14ac:dyDescent="0.35">
      <c r="A428" s="7">
        <v>40562</v>
      </c>
      <c r="B428" s="12">
        <v>0.32</v>
      </c>
      <c r="C428" s="6">
        <v>0.56999999999999995</v>
      </c>
      <c r="D428" s="6">
        <v>0.41789999999999999</v>
      </c>
      <c r="E428" s="6">
        <v>112</v>
      </c>
      <c r="F428">
        <f t="shared" si="18"/>
        <v>0.26728590857102724</v>
      </c>
      <c r="G428">
        <f t="shared" si="19"/>
        <v>-0.26441538898670425</v>
      </c>
      <c r="H428">
        <f t="shared" si="20"/>
        <v>0.11981834605503437</v>
      </c>
    </row>
    <row r="429" spans="1:8" x14ac:dyDescent="0.35">
      <c r="A429" s="9">
        <v>40562</v>
      </c>
      <c r="B429" s="13">
        <v>0.32</v>
      </c>
      <c r="C429" s="8">
        <v>0.49</v>
      </c>
      <c r="D429" s="8">
        <v>0.29849999999999999</v>
      </c>
      <c r="E429" s="8">
        <v>76</v>
      </c>
      <c r="F429">
        <f t="shared" si="18"/>
        <v>0.26555328179757887</v>
      </c>
      <c r="G429">
        <f t="shared" si="19"/>
        <v>-0.26440784520602589</v>
      </c>
      <c r="H429">
        <f t="shared" si="20"/>
        <v>0.1173661986260206</v>
      </c>
    </row>
    <row r="430" spans="1:8" x14ac:dyDescent="0.35">
      <c r="A430" s="7">
        <v>40562</v>
      </c>
      <c r="B430" s="12">
        <v>0.32</v>
      </c>
      <c r="C430" s="6">
        <v>0.49</v>
      </c>
      <c r="D430" s="6">
        <v>0.41789999999999999</v>
      </c>
      <c r="E430" s="6">
        <v>59</v>
      </c>
      <c r="F430">
        <f t="shared" si="18"/>
        <v>0.26534698240388455</v>
      </c>
      <c r="G430">
        <f t="shared" si="19"/>
        <v>-0.26422792498528541</v>
      </c>
      <c r="H430">
        <f t="shared" si="20"/>
        <v>0.11703941510046297</v>
      </c>
    </row>
    <row r="431" spans="1:8" x14ac:dyDescent="0.35">
      <c r="A431" s="9">
        <v>40562</v>
      </c>
      <c r="B431" s="13">
        <v>0.3</v>
      </c>
      <c r="C431" s="8">
        <v>0.52</v>
      </c>
      <c r="D431" s="8">
        <v>0.16420000000000001</v>
      </c>
      <c r="E431" s="8">
        <v>59</v>
      </c>
      <c r="F431">
        <f t="shared" si="18"/>
        <v>0.26594454285595054</v>
      </c>
      <c r="G431">
        <f t="shared" si="19"/>
        <v>-0.26433102568833416</v>
      </c>
      <c r="H431">
        <f t="shared" si="20"/>
        <v>0.11745202680667957</v>
      </c>
    </row>
    <row r="432" spans="1:8" x14ac:dyDescent="0.35">
      <c r="A432" s="7">
        <v>40562</v>
      </c>
      <c r="B432" s="12">
        <v>0.3</v>
      </c>
      <c r="C432" s="6">
        <v>0.52</v>
      </c>
      <c r="D432" s="6">
        <v>0.4627</v>
      </c>
      <c r="E432" s="6">
        <v>28</v>
      </c>
      <c r="F432">
        <f t="shared" si="18"/>
        <v>0.26637295082633333</v>
      </c>
      <c r="G432">
        <f t="shared" si="19"/>
        <v>-0.26439198688437593</v>
      </c>
      <c r="H432">
        <f t="shared" si="20"/>
        <v>0.11744373740679151</v>
      </c>
    </row>
    <row r="433" spans="1:8" x14ac:dyDescent="0.35">
      <c r="A433" s="9">
        <v>40563</v>
      </c>
      <c r="B433" s="13">
        <v>0.26</v>
      </c>
      <c r="C433" s="8">
        <v>0.56000000000000005</v>
      </c>
      <c r="D433" s="8">
        <v>0.3881</v>
      </c>
      <c r="E433" s="8">
        <v>13</v>
      </c>
      <c r="F433">
        <f t="shared" si="18"/>
        <v>0.26814693451396843</v>
      </c>
      <c r="G433">
        <f t="shared" si="19"/>
        <v>-0.2649399875834223</v>
      </c>
      <c r="H433">
        <f t="shared" si="20"/>
        <v>0.12015219930530488</v>
      </c>
    </row>
    <row r="434" spans="1:8" x14ac:dyDescent="0.35">
      <c r="A434" s="7">
        <v>40563</v>
      </c>
      <c r="B434" s="12">
        <v>0.26</v>
      </c>
      <c r="C434" s="6">
        <v>0.56000000000000005</v>
      </c>
      <c r="D434" s="6">
        <v>0</v>
      </c>
      <c r="E434" s="6">
        <v>5</v>
      </c>
      <c r="F434">
        <f t="shared" si="18"/>
        <v>0.26961310662416543</v>
      </c>
      <c r="G434">
        <f t="shared" si="19"/>
        <v>-0.26543633923313503</v>
      </c>
      <c r="H434">
        <f t="shared" si="20"/>
        <v>0.12286097664996366</v>
      </c>
    </row>
    <row r="435" spans="1:8" x14ac:dyDescent="0.35">
      <c r="A435" s="9">
        <v>40563</v>
      </c>
      <c r="B435" s="13">
        <v>0.26</v>
      </c>
      <c r="C435" s="8">
        <v>0.56000000000000005</v>
      </c>
      <c r="D435" s="8">
        <v>0</v>
      </c>
      <c r="E435" s="8">
        <v>2</v>
      </c>
      <c r="F435">
        <f t="shared" si="18"/>
        <v>0.27135045453202356</v>
      </c>
      <c r="G435">
        <f t="shared" si="19"/>
        <v>-0.26605417611461446</v>
      </c>
      <c r="H435">
        <f t="shared" si="20"/>
        <v>0.12059598110824676</v>
      </c>
    </row>
    <row r="436" spans="1:8" x14ac:dyDescent="0.35">
      <c r="A436" s="7">
        <v>40563</v>
      </c>
      <c r="B436" s="12">
        <v>0.26</v>
      </c>
      <c r="C436" s="6">
        <v>0.56000000000000005</v>
      </c>
      <c r="D436" s="6">
        <v>0.16420000000000001</v>
      </c>
      <c r="E436" s="6">
        <v>1</v>
      </c>
      <c r="F436">
        <f t="shared" si="18"/>
        <v>0.27320087346245492</v>
      </c>
      <c r="G436">
        <f t="shared" si="19"/>
        <v>-0.26672325616528703</v>
      </c>
      <c r="H436">
        <f t="shared" si="20"/>
        <v>0.11818420821137358</v>
      </c>
    </row>
    <row r="437" spans="1:8" x14ac:dyDescent="0.35">
      <c r="A437" s="9">
        <v>40563</v>
      </c>
      <c r="B437" s="13">
        <v>0.26</v>
      </c>
      <c r="C437" s="8">
        <v>0.56000000000000005</v>
      </c>
      <c r="D437" s="8">
        <v>0.16420000000000001</v>
      </c>
      <c r="E437" s="8">
        <v>1</v>
      </c>
      <c r="F437">
        <f t="shared" si="18"/>
        <v>0.27509824188413784</v>
      </c>
      <c r="G437">
        <f t="shared" si="19"/>
        <v>-0.26741280033957032</v>
      </c>
      <c r="H437">
        <f t="shared" si="20"/>
        <v>0.11797346860613317</v>
      </c>
    </row>
    <row r="438" spans="1:8" x14ac:dyDescent="0.35">
      <c r="A438" s="7">
        <v>40563</v>
      </c>
      <c r="B438" s="12">
        <v>0.24</v>
      </c>
      <c r="C438" s="6">
        <v>0.6</v>
      </c>
      <c r="D438" s="6">
        <v>0.22389999999999999</v>
      </c>
      <c r="E438" s="6">
        <v>6</v>
      </c>
      <c r="F438">
        <f t="shared" si="18"/>
        <v>0.27700860532212851</v>
      </c>
      <c r="G438">
        <f t="shared" si="19"/>
        <v>-0.26810674823706754</v>
      </c>
      <c r="H438">
        <f t="shared" si="20"/>
        <v>0.11776163381730699</v>
      </c>
    </row>
    <row r="439" spans="1:8" x14ac:dyDescent="0.35">
      <c r="A439" s="9">
        <v>40563</v>
      </c>
      <c r="B439" s="13">
        <v>0.22</v>
      </c>
      <c r="C439" s="8">
        <v>0.6</v>
      </c>
      <c r="D439" s="8">
        <v>0.22389999999999999</v>
      </c>
      <c r="E439" s="8">
        <v>35</v>
      </c>
      <c r="F439">
        <f t="shared" si="18"/>
        <v>0.27822021546715675</v>
      </c>
      <c r="G439">
        <f t="shared" si="19"/>
        <v>-0.26834380471972041</v>
      </c>
      <c r="H439">
        <f t="shared" si="20"/>
        <v>0.11838714720844169</v>
      </c>
    </row>
    <row r="440" spans="1:8" x14ac:dyDescent="0.35">
      <c r="A440" s="7">
        <v>40563</v>
      </c>
      <c r="B440" s="12">
        <v>0.22</v>
      </c>
      <c r="C440" s="6">
        <v>0.55000000000000004</v>
      </c>
      <c r="D440" s="6">
        <v>0.22389999999999999</v>
      </c>
      <c r="E440" s="6">
        <v>101</v>
      </c>
      <c r="F440">
        <f t="shared" si="18"/>
        <v>0.27849864392321405</v>
      </c>
      <c r="G440">
        <f t="shared" si="19"/>
        <v>-0.26839271868672765</v>
      </c>
      <c r="H440">
        <f t="shared" si="20"/>
        <v>0.1186635732843604</v>
      </c>
    </row>
    <row r="441" spans="1:8" x14ac:dyDescent="0.35">
      <c r="A441" s="9">
        <v>40563</v>
      </c>
      <c r="B441" s="13">
        <v>0.22</v>
      </c>
      <c r="C441" s="8">
        <v>0.55000000000000004</v>
      </c>
      <c r="D441" s="8">
        <v>0.28360000000000002</v>
      </c>
      <c r="E441" s="8">
        <v>249</v>
      </c>
      <c r="F441">
        <f t="shared" si="18"/>
        <v>0.27834679201848117</v>
      </c>
      <c r="G441">
        <f t="shared" si="19"/>
        <v>-0.26822385737092402</v>
      </c>
      <c r="H441">
        <f t="shared" si="20"/>
        <v>0.11837163045541604</v>
      </c>
    </row>
    <row r="442" spans="1:8" x14ac:dyDescent="0.35">
      <c r="A442" s="7">
        <v>40563</v>
      </c>
      <c r="B442" s="12">
        <v>0.24</v>
      </c>
      <c r="C442" s="6">
        <v>0.52</v>
      </c>
      <c r="D442" s="6">
        <v>0.22389999999999999</v>
      </c>
      <c r="E442" s="6">
        <v>143</v>
      </c>
      <c r="F442">
        <f t="shared" si="18"/>
        <v>0.28003856083796513</v>
      </c>
      <c r="G442">
        <f t="shared" si="19"/>
        <v>-0.26974104187198061</v>
      </c>
      <c r="H442">
        <f t="shared" si="20"/>
        <v>0.11520857286669615</v>
      </c>
    </row>
    <row r="443" spans="1:8" x14ac:dyDescent="0.35">
      <c r="A443" s="9">
        <v>40563</v>
      </c>
      <c r="B443" s="13">
        <v>0.26</v>
      </c>
      <c r="C443" s="8">
        <v>0.48</v>
      </c>
      <c r="D443" s="8">
        <v>0.29849999999999999</v>
      </c>
      <c r="E443" s="8">
        <v>57</v>
      </c>
      <c r="F443">
        <f t="shared" si="18"/>
        <v>0.27937187520968654</v>
      </c>
      <c r="G443">
        <f t="shared" si="19"/>
        <v>-0.26928085611338887</v>
      </c>
      <c r="H443">
        <f t="shared" si="20"/>
        <v>0.11470610612738384</v>
      </c>
    </row>
    <row r="444" spans="1:8" x14ac:dyDescent="0.35">
      <c r="A444" s="7">
        <v>40563</v>
      </c>
      <c r="B444" s="12">
        <v>0.28000000000000003</v>
      </c>
      <c r="C444" s="6">
        <v>0.45</v>
      </c>
      <c r="D444" s="6">
        <v>0.16420000000000001</v>
      </c>
      <c r="E444" s="6">
        <v>68</v>
      </c>
      <c r="F444">
        <f t="shared" si="18"/>
        <v>0.27960940031681986</v>
      </c>
      <c r="G444">
        <f t="shared" si="19"/>
        <v>-0.26944940529315126</v>
      </c>
      <c r="H444">
        <f t="shared" si="20"/>
        <v>0.11489470397087878</v>
      </c>
    </row>
    <row r="445" spans="1:8" x14ac:dyDescent="0.35">
      <c r="A445" s="9">
        <v>40563</v>
      </c>
      <c r="B445" s="13">
        <v>0.3</v>
      </c>
      <c r="C445" s="8">
        <v>0.42</v>
      </c>
      <c r="D445" s="8">
        <v>0</v>
      </c>
      <c r="E445" s="8">
        <v>84</v>
      </c>
      <c r="F445">
        <f t="shared" si="18"/>
        <v>0.27962637836872822</v>
      </c>
      <c r="G445">
        <f t="shared" si="19"/>
        <v>-0.26941375296834369</v>
      </c>
      <c r="H445">
        <f t="shared" si="20"/>
        <v>0.1149384951260409</v>
      </c>
    </row>
    <row r="446" spans="1:8" x14ac:dyDescent="0.35">
      <c r="A446" s="7">
        <v>40563</v>
      </c>
      <c r="B446" s="12">
        <v>0.28000000000000003</v>
      </c>
      <c r="C446" s="6">
        <v>0.45</v>
      </c>
      <c r="D446" s="6">
        <v>0.1045</v>
      </c>
      <c r="E446" s="6">
        <v>98</v>
      </c>
      <c r="F446">
        <f t="shared" si="18"/>
        <v>0.27909577354403503</v>
      </c>
      <c r="G446">
        <f t="shared" si="19"/>
        <v>-0.26895799655675678</v>
      </c>
      <c r="H446">
        <f t="shared" si="20"/>
        <v>0.1162384782801878</v>
      </c>
    </row>
    <row r="447" spans="1:8" x14ac:dyDescent="0.35">
      <c r="A447" s="9">
        <v>40563</v>
      </c>
      <c r="B447" s="13">
        <v>0.3</v>
      </c>
      <c r="C447" s="8">
        <v>0.45</v>
      </c>
      <c r="D447" s="8">
        <v>0.1343</v>
      </c>
      <c r="E447" s="8">
        <v>81</v>
      </c>
      <c r="F447">
        <f t="shared" si="18"/>
        <v>0.27822368034105122</v>
      </c>
      <c r="G447">
        <f t="shared" si="19"/>
        <v>-0.26827593590412063</v>
      </c>
      <c r="H447">
        <f t="shared" si="20"/>
        <v>0.11710313911759732</v>
      </c>
    </row>
    <row r="448" spans="1:8" x14ac:dyDescent="0.35">
      <c r="A448" s="7">
        <v>40563</v>
      </c>
      <c r="B448" s="12">
        <v>0.32</v>
      </c>
      <c r="C448" s="6">
        <v>0.45</v>
      </c>
      <c r="D448" s="6">
        <v>0.19400000000000001</v>
      </c>
      <c r="E448" s="6">
        <v>70</v>
      </c>
      <c r="F448">
        <f t="shared" si="18"/>
        <v>0.27780026792407231</v>
      </c>
      <c r="G448">
        <f t="shared" si="19"/>
        <v>-0.26793778493615455</v>
      </c>
      <c r="H448">
        <f t="shared" si="20"/>
        <v>0.11740329154434934</v>
      </c>
    </row>
    <row r="449" spans="1:8" x14ac:dyDescent="0.35">
      <c r="A449" s="9">
        <v>40563</v>
      </c>
      <c r="B449" s="13">
        <v>0.3</v>
      </c>
      <c r="C449" s="8">
        <v>0.49</v>
      </c>
      <c r="D449" s="8">
        <v>0.1343</v>
      </c>
      <c r="E449" s="8">
        <v>91</v>
      </c>
      <c r="F449">
        <f t="shared" si="18"/>
        <v>0.27790589400635951</v>
      </c>
      <c r="G449">
        <f t="shared" si="19"/>
        <v>-0.26785025916388483</v>
      </c>
      <c r="H449">
        <f t="shared" si="20"/>
        <v>0.11739183765735929</v>
      </c>
    </row>
    <row r="450" spans="1:8" x14ac:dyDescent="0.35">
      <c r="A450" s="7">
        <v>40563</v>
      </c>
      <c r="B450" s="12">
        <v>0.3</v>
      </c>
      <c r="C450" s="6">
        <v>0.49</v>
      </c>
      <c r="D450" s="6">
        <v>0.1045</v>
      </c>
      <c r="E450" s="6">
        <v>215</v>
      </c>
      <c r="F450">
        <f t="shared" si="18"/>
        <v>0.27709887507321618</v>
      </c>
      <c r="G450">
        <f t="shared" si="19"/>
        <v>-0.2674403550877511</v>
      </c>
      <c r="H450">
        <f t="shared" si="20"/>
        <v>0.11784750727737965</v>
      </c>
    </row>
    <row r="451" spans="1:8" x14ac:dyDescent="0.35">
      <c r="A451" s="9">
        <v>40563</v>
      </c>
      <c r="B451" s="13">
        <v>0.26</v>
      </c>
      <c r="C451" s="8">
        <v>0.56000000000000005</v>
      </c>
      <c r="D451" s="8">
        <v>0.19400000000000001</v>
      </c>
      <c r="E451" s="8">
        <v>185</v>
      </c>
      <c r="F451">
        <f t="shared" ref="F451:F514" si="21">CORREL(B451:B1450,E451:E1450)</f>
        <v>0.27302224725963903</v>
      </c>
      <c r="G451">
        <f t="shared" ref="G451:G514" si="22">CORREL(C451:C1450,E451:E1450)</f>
        <v>-0.266689213196384</v>
      </c>
      <c r="H451">
        <f t="shared" ref="H451:H514" si="23">CORREL(D451:D1450,E451:E1450)</f>
        <v>0.12208037878611393</v>
      </c>
    </row>
    <row r="452" spans="1:8" x14ac:dyDescent="0.35">
      <c r="A452" s="7">
        <v>40563</v>
      </c>
      <c r="B452" s="12">
        <v>0.26</v>
      </c>
      <c r="C452" s="6">
        <v>0.56000000000000005</v>
      </c>
      <c r="D452" s="6">
        <v>0.32840000000000003</v>
      </c>
      <c r="E452" s="6">
        <v>152</v>
      </c>
      <c r="F452">
        <f t="shared" si="21"/>
        <v>0.27133529431409187</v>
      </c>
      <c r="G452">
        <f t="shared" si="22"/>
        <v>-0.26721038857184171</v>
      </c>
      <c r="H452">
        <f t="shared" si="23"/>
        <v>0.12250678223304758</v>
      </c>
    </row>
    <row r="453" spans="1:8" x14ac:dyDescent="0.35">
      <c r="A453" s="9">
        <v>40563</v>
      </c>
      <c r="B453" s="13">
        <v>0.26</v>
      </c>
      <c r="C453" s="8">
        <v>0.6</v>
      </c>
      <c r="D453" s="8">
        <v>0.28360000000000002</v>
      </c>
      <c r="E453" s="8">
        <v>126</v>
      </c>
      <c r="F453">
        <f t="shared" si="21"/>
        <v>0.26984558647117968</v>
      </c>
      <c r="G453">
        <f t="shared" si="22"/>
        <v>-0.26733482694954019</v>
      </c>
      <c r="H453">
        <f t="shared" si="23"/>
        <v>0.11964661474735461</v>
      </c>
    </row>
    <row r="454" spans="1:8" x14ac:dyDescent="0.35">
      <c r="A454" s="7">
        <v>40563</v>
      </c>
      <c r="B454" s="12">
        <v>0.24</v>
      </c>
      <c r="C454" s="6">
        <v>0.6</v>
      </c>
      <c r="D454" s="6">
        <v>0.25369999999999998</v>
      </c>
      <c r="E454" s="6">
        <v>57</v>
      </c>
      <c r="F454">
        <f t="shared" si="21"/>
        <v>0.26865386565630384</v>
      </c>
      <c r="G454">
        <f t="shared" si="22"/>
        <v>-0.26772242265139123</v>
      </c>
      <c r="H454">
        <f t="shared" si="23"/>
        <v>0.11824136749135572</v>
      </c>
    </row>
    <row r="455" spans="1:8" x14ac:dyDescent="0.35">
      <c r="A455" s="9">
        <v>40563</v>
      </c>
      <c r="B455" s="13">
        <v>0.24</v>
      </c>
      <c r="C455" s="8">
        <v>0.65</v>
      </c>
      <c r="D455" s="8">
        <v>0.28360000000000002</v>
      </c>
      <c r="E455" s="8">
        <v>56</v>
      </c>
      <c r="F455">
        <f t="shared" si="21"/>
        <v>0.26877135381048922</v>
      </c>
      <c r="G455">
        <f t="shared" si="22"/>
        <v>-0.26772329064454636</v>
      </c>
      <c r="H455">
        <f t="shared" si="23"/>
        <v>0.11832206914353234</v>
      </c>
    </row>
    <row r="456" spans="1:8" x14ac:dyDescent="0.35">
      <c r="A456" s="7">
        <v>40563</v>
      </c>
      <c r="B456" s="12">
        <v>0.24</v>
      </c>
      <c r="C456" s="6">
        <v>0.65</v>
      </c>
      <c r="D456" s="6">
        <v>0.32840000000000003</v>
      </c>
      <c r="E456" s="6">
        <v>31</v>
      </c>
      <c r="F456">
        <f t="shared" si="21"/>
        <v>0.26890753136370182</v>
      </c>
      <c r="G456">
        <f t="shared" si="22"/>
        <v>-0.2677036945124992</v>
      </c>
      <c r="H456">
        <f t="shared" si="23"/>
        <v>0.11848166030640865</v>
      </c>
    </row>
    <row r="457" spans="1:8" x14ac:dyDescent="0.35">
      <c r="A457" s="9">
        <v>40564</v>
      </c>
      <c r="B457" s="13">
        <v>0.24</v>
      </c>
      <c r="C457" s="8">
        <v>0.7</v>
      </c>
      <c r="D457" s="8">
        <v>0.25369999999999998</v>
      </c>
      <c r="E457" s="8">
        <v>21</v>
      </c>
      <c r="F457">
        <f t="shared" si="21"/>
        <v>0.26955881828481143</v>
      </c>
      <c r="G457">
        <f t="shared" si="22"/>
        <v>-0.26754108031072538</v>
      </c>
      <c r="H457">
        <f t="shared" si="23"/>
        <v>0.11970295027137483</v>
      </c>
    </row>
    <row r="458" spans="1:8" x14ac:dyDescent="0.35">
      <c r="A458" s="7">
        <v>40564</v>
      </c>
      <c r="B458" s="12">
        <v>0.24</v>
      </c>
      <c r="C458" s="6">
        <v>0.7</v>
      </c>
      <c r="D458" s="6">
        <v>0.25369999999999998</v>
      </c>
      <c r="E458" s="6">
        <v>6</v>
      </c>
      <c r="F458">
        <f t="shared" si="21"/>
        <v>0.27045147311448109</v>
      </c>
      <c r="G458">
        <f t="shared" si="22"/>
        <v>-0.26705608709025158</v>
      </c>
      <c r="H458">
        <f t="shared" si="23"/>
        <v>0.12047278657534491</v>
      </c>
    </row>
    <row r="459" spans="1:8" x14ac:dyDescent="0.35">
      <c r="A459" s="9">
        <v>40564</v>
      </c>
      <c r="B459" s="13">
        <v>0.24</v>
      </c>
      <c r="C459" s="8">
        <v>0.75</v>
      </c>
      <c r="D459" s="8">
        <v>0.16420000000000001</v>
      </c>
      <c r="E459" s="8">
        <v>2</v>
      </c>
      <c r="F459">
        <f t="shared" si="21"/>
        <v>0.27174204740291846</v>
      </c>
      <c r="G459">
        <f t="shared" si="22"/>
        <v>-0.26643230424969638</v>
      </c>
      <c r="H459">
        <f t="shared" si="23"/>
        <v>0.12156513733583765</v>
      </c>
    </row>
    <row r="460" spans="1:8" x14ac:dyDescent="0.35">
      <c r="A460" s="7">
        <v>40564</v>
      </c>
      <c r="B460" s="12">
        <v>0.22</v>
      </c>
      <c r="C460" s="6">
        <v>0.8</v>
      </c>
      <c r="D460" s="6">
        <v>0.29849999999999999</v>
      </c>
      <c r="E460" s="6">
        <v>1</v>
      </c>
      <c r="F460">
        <f t="shared" si="21"/>
        <v>0.27315319605881078</v>
      </c>
      <c r="G460">
        <f t="shared" si="22"/>
        <v>-0.26534111998986831</v>
      </c>
      <c r="H460">
        <f t="shared" si="23"/>
        <v>0.12136936758238741</v>
      </c>
    </row>
    <row r="461" spans="1:8" x14ac:dyDescent="0.35">
      <c r="A461" s="9">
        <v>40564</v>
      </c>
      <c r="B461" s="13">
        <v>0.22</v>
      </c>
      <c r="C461" s="8">
        <v>0.87</v>
      </c>
      <c r="D461" s="8">
        <v>8.9599999999999999E-2</v>
      </c>
      <c r="E461" s="8">
        <v>1</v>
      </c>
      <c r="F461">
        <f t="shared" si="21"/>
        <v>0.2740318872035496</v>
      </c>
      <c r="G461">
        <f t="shared" si="22"/>
        <v>-0.26381144486184649</v>
      </c>
      <c r="H461">
        <f t="shared" si="23"/>
        <v>0.1233260497132936</v>
      </c>
    </row>
    <row r="462" spans="1:8" x14ac:dyDescent="0.35">
      <c r="A462" s="7">
        <v>40564</v>
      </c>
      <c r="B462" s="12">
        <v>0.24</v>
      </c>
      <c r="C462" s="6">
        <v>0.6</v>
      </c>
      <c r="D462" s="6">
        <v>0.41789999999999999</v>
      </c>
      <c r="E462" s="6">
        <v>5</v>
      </c>
      <c r="F462">
        <f t="shared" si="21"/>
        <v>0.27491641510781201</v>
      </c>
      <c r="G462">
        <f t="shared" si="22"/>
        <v>-0.26173460632936174</v>
      </c>
      <c r="H462">
        <f t="shared" si="23"/>
        <v>0.12202800555559014</v>
      </c>
    </row>
    <row r="463" spans="1:8" x14ac:dyDescent="0.35">
      <c r="A463" s="9">
        <v>40564</v>
      </c>
      <c r="B463" s="13">
        <v>0.22</v>
      </c>
      <c r="C463" s="8">
        <v>0.55000000000000004</v>
      </c>
      <c r="D463" s="8">
        <v>0.25369999999999998</v>
      </c>
      <c r="E463" s="8">
        <v>27</v>
      </c>
      <c r="F463">
        <f t="shared" si="21"/>
        <v>0.27626632394809164</v>
      </c>
      <c r="G463">
        <f t="shared" si="22"/>
        <v>-0.26199345296726589</v>
      </c>
      <c r="H463">
        <f t="shared" si="23"/>
        <v>0.12586269602622316</v>
      </c>
    </row>
    <row r="464" spans="1:8" x14ac:dyDescent="0.35">
      <c r="A464" s="7">
        <v>40564</v>
      </c>
      <c r="B464" s="12">
        <v>0.2</v>
      </c>
      <c r="C464" s="6">
        <v>0.51</v>
      </c>
      <c r="D464" s="6">
        <v>0.28360000000000002</v>
      </c>
      <c r="E464" s="6">
        <v>68</v>
      </c>
      <c r="F464">
        <f t="shared" si="21"/>
        <v>0.27669816004761233</v>
      </c>
      <c r="G464">
        <f t="shared" si="22"/>
        <v>-0.26239568317009671</v>
      </c>
      <c r="H464">
        <f t="shared" si="23"/>
        <v>0.12654007304567932</v>
      </c>
    </row>
    <row r="465" spans="1:8" x14ac:dyDescent="0.35">
      <c r="A465" s="9">
        <v>40564</v>
      </c>
      <c r="B465" s="13">
        <v>0.2</v>
      </c>
      <c r="C465" s="8">
        <v>0.47</v>
      </c>
      <c r="D465" s="8">
        <v>0.32840000000000003</v>
      </c>
      <c r="E465" s="8">
        <v>217</v>
      </c>
      <c r="F465">
        <f t="shared" si="21"/>
        <v>0.27670083137521356</v>
      </c>
      <c r="G465">
        <f t="shared" si="22"/>
        <v>-0.26233641163280602</v>
      </c>
      <c r="H465">
        <f t="shared" si="23"/>
        <v>0.1264213516444774</v>
      </c>
    </row>
    <row r="466" spans="1:8" x14ac:dyDescent="0.35">
      <c r="A466" s="7">
        <v>40564</v>
      </c>
      <c r="B466" s="12">
        <v>0.2</v>
      </c>
      <c r="C466" s="6">
        <v>0.51</v>
      </c>
      <c r="D466" s="6">
        <v>0.35820000000000002</v>
      </c>
      <c r="E466" s="6">
        <v>166</v>
      </c>
      <c r="F466">
        <f t="shared" si="21"/>
        <v>0.27897634539753585</v>
      </c>
      <c r="G466">
        <f t="shared" si="22"/>
        <v>-0.26108423975544331</v>
      </c>
      <c r="H466">
        <f t="shared" si="23"/>
        <v>0.12172172583496023</v>
      </c>
    </row>
    <row r="467" spans="1:8" x14ac:dyDescent="0.35">
      <c r="A467" s="9">
        <v>40564</v>
      </c>
      <c r="B467" s="13">
        <v>0.2</v>
      </c>
      <c r="C467" s="8">
        <v>0.47</v>
      </c>
      <c r="D467" s="8">
        <v>0.4627</v>
      </c>
      <c r="E467" s="8">
        <v>63</v>
      </c>
      <c r="F467">
        <f t="shared" si="21"/>
        <v>0.2800227390446246</v>
      </c>
      <c r="G467">
        <f t="shared" si="22"/>
        <v>-0.26047670716851268</v>
      </c>
      <c r="H467">
        <f t="shared" si="23"/>
        <v>0.11753435724782504</v>
      </c>
    </row>
    <row r="468" spans="1:8" x14ac:dyDescent="0.35">
      <c r="A468" s="7">
        <v>40564</v>
      </c>
      <c r="B468" s="12">
        <v>0.22</v>
      </c>
      <c r="C468" s="6">
        <v>0.41</v>
      </c>
      <c r="D468" s="6">
        <v>0.4627</v>
      </c>
      <c r="E468" s="6">
        <v>59</v>
      </c>
      <c r="F468">
        <f t="shared" si="21"/>
        <v>0.28002263752756401</v>
      </c>
      <c r="G468">
        <f t="shared" si="22"/>
        <v>-0.26051581860624778</v>
      </c>
      <c r="H468">
        <f t="shared" si="23"/>
        <v>0.11780388118294405</v>
      </c>
    </row>
    <row r="469" spans="1:8" x14ac:dyDescent="0.35">
      <c r="A469" s="9">
        <v>40564</v>
      </c>
      <c r="B469" s="13">
        <v>0.22</v>
      </c>
      <c r="C469" s="8">
        <v>0.27</v>
      </c>
      <c r="D469" s="8">
        <v>0.58209999999999995</v>
      </c>
      <c r="E469" s="8">
        <v>78</v>
      </c>
      <c r="F469">
        <f t="shared" si="21"/>
        <v>0.28005272618358845</v>
      </c>
      <c r="G469">
        <f t="shared" si="22"/>
        <v>-0.26077463852140431</v>
      </c>
      <c r="H469">
        <f t="shared" si="23"/>
        <v>0.11837642307585533</v>
      </c>
    </row>
    <row r="470" spans="1:8" x14ac:dyDescent="0.35">
      <c r="A470" s="7">
        <v>40564</v>
      </c>
      <c r="B470" s="12">
        <v>0.2</v>
      </c>
      <c r="C470" s="6">
        <v>0.21</v>
      </c>
      <c r="D470" s="6">
        <v>0.58209999999999995</v>
      </c>
      <c r="E470" s="6">
        <v>73</v>
      </c>
      <c r="F470">
        <f t="shared" si="21"/>
        <v>0.27993742858030662</v>
      </c>
      <c r="G470">
        <f t="shared" si="22"/>
        <v>-0.2604135525263428</v>
      </c>
      <c r="H470">
        <f t="shared" si="23"/>
        <v>0.11747379275757197</v>
      </c>
    </row>
    <row r="471" spans="1:8" x14ac:dyDescent="0.35">
      <c r="A471" s="9">
        <v>40564</v>
      </c>
      <c r="B471" s="13">
        <v>0.2</v>
      </c>
      <c r="C471" s="8">
        <v>0.25</v>
      </c>
      <c r="D471" s="8">
        <v>0.52239999999999998</v>
      </c>
      <c r="E471" s="8">
        <v>62</v>
      </c>
      <c r="F471">
        <f t="shared" si="21"/>
        <v>0.27994880179821235</v>
      </c>
      <c r="G471">
        <f t="shared" si="22"/>
        <v>-0.2604552690734111</v>
      </c>
      <c r="H471">
        <f t="shared" si="23"/>
        <v>0.11709783631514319</v>
      </c>
    </row>
    <row r="472" spans="1:8" x14ac:dyDescent="0.35">
      <c r="A472" s="7">
        <v>40564</v>
      </c>
      <c r="B472" s="12">
        <v>0.16</v>
      </c>
      <c r="C472" s="6">
        <v>0.26</v>
      </c>
      <c r="D472" s="6">
        <v>0.44779999999999998</v>
      </c>
      <c r="E472" s="6">
        <v>65</v>
      </c>
      <c r="F472">
        <f t="shared" si="21"/>
        <v>0.27994853538746095</v>
      </c>
      <c r="G472">
        <f t="shared" si="22"/>
        <v>-0.26109161257505092</v>
      </c>
      <c r="H472">
        <f t="shared" si="23"/>
        <v>0.11767042649195947</v>
      </c>
    </row>
    <row r="473" spans="1:8" x14ac:dyDescent="0.35">
      <c r="A473" s="9">
        <v>40564</v>
      </c>
      <c r="B473" s="13">
        <v>0.16</v>
      </c>
      <c r="C473" s="8">
        <v>0.26</v>
      </c>
      <c r="D473" s="8">
        <v>0.35820000000000002</v>
      </c>
      <c r="E473" s="8">
        <v>97</v>
      </c>
      <c r="F473">
        <f t="shared" si="21"/>
        <v>0.28009400015980135</v>
      </c>
      <c r="G473">
        <f t="shared" si="22"/>
        <v>-0.26151413172380783</v>
      </c>
      <c r="H473">
        <f t="shared" si="23"/>
        <v>0.1177810776354704</v>
      </c>
    </row>
    <row r="474" spans="1:8" x14ac:dyDescent="0.35">
      <c r="A474" s="7">
        <v>40564</v>
      </c>
      <c r="B474" s="12">
        <v>0.14000000000000001</v>
      </c>
      <c r="C474" s="6">
        <v>0.28000000000000003</v>
      </c>
      <c r="D474" s="6">
        <v>0.35820000000000002</v>
      </c>
      <c r="E474" s="6">
        <v>161</v>
      </c>
      <c r="F474">
        <f t="shared" si="21"/>
        <v>0.28093134975511674</v>
      </c>
      <c r="G474">
        <f t="shared" si="22"/>
        <v>-0.26008485339656418</v>
      </c>
      <c r="H474">
        <f t="shared" si="23"/>
        <v>0.11624810951040988</v>
      </c>
    </row>
    <row r="475" spans="1:8" x14ac:dyDescent="0.35">
      <c r="A475" s="9">
        <v>40564</v>
      </c>
      <c r="B475" s="13">
        <v>0.12</v>
      </c>
      <c r="C475" s="8">
        <v>0.3</v>
      </c>
      <c r="D475" s="8">
        <v>0.25369999999999998</v>
      </c>
      <c r="E475" s="8">
        <v>120</v>
      </c>
      <c r="F475">
        <f t="shared" si="21"/>
        <v>0.28475682742844133</v>
      </c>
      <c r="G475">
        <f t="shared" si="22"/>
        <v>-0.25573733677909949</v>
      </c>
      <c r="H475">
        <f t="shared" si="23"/>
        <v>0.11191279155805015</v>
      </c>
    </row>
    <row r="476" spans="1:8" x14ac:dyDescent="0.35">
      <c r="A476" s="7">
        <v>40564</v>
      </c>
      <c r="B476" s="12">
        <v>0.12</v>
      </c>
      <c r="C476" s="6">
        <v>0.3</v>
      </c>
      <c r="D476" s="6">
        <v>0.32840000000000003</v>
      </c>
      <c r="E476" s="6">
        <v>96</v>
      </c>
      <c r="F476">
        <f t="shared" si="21"/>
        <v>0.28751660374805904</v>
      </c>
      <c r="G476">
        <f t="shared" si="22"/>
        <v>-0.25329938762386528</v>
      </c>
      <c r="H476">
        <f t="shared" si="23"/>
        <v>0.11087311512611764</v>
      </c>
    </row>
    <row r="477" spans="1:8" x14ac:dyDescent="0.35">
      <c r="A477" s="9">
        <v>40564</v>
      </c>
      <c r="B477" s="13">
        <v>0.1</v>
      </c>
      <c r="C477" s="8">
        <v>0.33</v>
      </c>
      <c r="D477" s="8">
        <v>0.41789999999999999</v>
      </c>
      <c r="E477" s="8">
        <v>53</v>
      </c>
      <c r="F477">
        <f t="shared" si="21"/>
        <v>0.28920254129128875</v>
      </c>
      <c r="G477">
        <f t="shared" si="22"/>
        <v>-0.25196580257296053</v>
      </c>
      <c r="H477">
        <f t="shared" si="23"/>
        <v>0.10957436800183411</v>
      </c>
    </row>
    <row r="478" spans="1:8" x14ac:dyDescent="0.35">
      <c r="A478" s="7">
        <v>40564</v>
      </c>
      <c r="B478" s="12">
        <v>0.08</v>
      </c>
      <c r="C478" s="6">
        <v>0.38</v>
      </c>
      <c r="D478" s="6">
        <v>0.28360000000000002</v>
      </c>
      <c r="E478" s="6">
        <v>41</v>
      </c>
      <c r="F478">
        <f t="shared" si="21"/>
        <v>0.28931244886866969</v>
      </c>
      <c r="G478">
        <f t="shared" si="22"/>
        <v>-0.25276794719607798</v>
      </c>
      <c r="H478">
        <f t="shared" si="23"/>
        <v>0.11037371095136686</v>
      </c>
    </row>
    <row r="479" spans="1:8" x14ac:dyDescent="0.35">
      <c r="A479" s="9">
        <v>40564</v>
      </c>
      <c r="B479" s="13">
        <v>0.06</v>
      </c>
      <c r="C479" s="8">
        <v>0.41</v>
      </c>
      <c r="D479" s="8">
        <v>0.3881</v>
      </c>
      <c r="E479" s="8">
        <v>34</v>
      </c>
      <c r="F479">
        <f t="shared" si="21"/>
        <v>0.28892672614480169</v>
      </c>
      <c r="G479">
        <f t="shared" si="22"/>
        <v>-0.25388554210305997</v>
      </c>
      <c r="H479">
        <f t="shared" si="23"/>
        <v>0.11100044627592255</v>
      </c>
    </row>
    <row r="480" spans="1:8" x14ac:dyDescent="0.35">
      <c r="A480" s="7">
        <v>40564</v>
      </c>
      <c r="B480" s="12">
        <v>0.06</v>
      </c>
      <c r="C480" s="6">
        <v>0.38</v>
      </c>
      <c r="D480" s="6">
        <v>0.32840000000000003</v>
      </c>
      <c r="E480" s="6">
        <v>27</v>
      </c>
      <c r="F480">
        <f t="shared" si="21"/>
        <v>0.28817317516538221</v>
      </c>
      <c r="G480">
        <f t="shared" si="22"/>
        <v>-0.25510905357851388</v>
      </c>
      <c r="H480">
        <f t="shared" si="23"/>
        <v>0.11280827609046422</v>
      </c>
    </row>
    <row r="481" spans="1:8" x14ac:dyDescent="0.35">
      <c r="A481" s="9">
        <v>40565</v>
      </c>
      <c r="B481" s="13">
        <v>0.04</v>
      </c>
      <c r="C481" s="8">
        <v>0.45</v>
      </c>
      <c r="D481" s="8">
        <v>0.25369999999999998</v>
      </c>
      <c r="E481" s="8">
        <v>13</v>
      </c>
      <c r="F481">
        <f t="shared" si="21"/>
        <v>0.28700889034470867</v>
      </c>
      <c r="G481">
        <f t="shared" si="22"/>
        <v>-0.25688964742635506</v>
      </c>
      <c r="H481">
        <f t="shared" si="23"/>
        <v>0.11437080602058432</v>
      </c>
    </row>
    <row r="482" spans="1:8" x14ac:dyDescent="0.35">
      <c r="A482" s="7">
        <v>40565</v>
      </c>
      <c r="B482" s="12">
        <v>0.04</v>
      </c>
      <c r="C482" s="6">
        <v>0.41</v>
      </c>
      <c r="D482" s="6">
        <v>0.3881</v>
      </c>
      <c r="E482" s="6">
        <v>12</v>
      </c>
      <c r="F482">
        <f t="shared" si="21"/>
        <v>0.28487213957732621</v>
      </c>
      <c r="G482">
        <f t="shared" si="22"/>
        <v>-0.25859632543370603</v>
      </c>
      <c r="H482">
        <f t="shared" si="23"/>
        <v>0.11548216980628397</v>
      </c>
    </row>
    <row r="483" spans="1:8" x14ac:dyDescent="0.35">
      <c r="A483" s="9">
        <v>40565</v>
      </c>
      <c r="B483" s="13">
        <v>0.04</v>
      </c>
      <c r="C483" s="8">
        <v>0.41</v>
      </c>
      <c r="D483" s="8">
        <v>0.25369999999999998</v>
      </c>
      <c r="E483" s="8">
        <v>11</v>
      </c>
      <c r="F483">
        <f t="shared" si="21"/>
        <v>0.28264561180285408</v>
      </c>
      <c r="G483">
        <f t="shared" si="22"/>
        <v>-0.26079574698427549</v>
      </c>
      <c r="H483">
        <f t="shared" si="23"/>
        <v>0.11869821778972613</v>
      </c>
    </row>
    <row r="484" spans="1:8" x14ac:dyDescent="0.35">
      <c r="A484" s="7">
        <v>40565</v>
      </c>
      <c r="B484" s="12">
        <v>0.04</v>
      </c>
      <c r="C484" s="6">
        <v>0.41</v>
      </c>
      <c r="D484" s="6">
        <v>0.28360000000000002</v>
      </c>
      <c r="E484" s="6">
        <v>7</v>
      </c>
      <c r="F484">
        <f t="shared" si="21"/>
        <v>0.28032739073783142</v>
      </c>
      <c r="G484">
        <f t="shared" si="22"/>
        <v>-0.26305694379664113</v>
      </c>
      <c r="H484">
        <f t="shared" si="23"/>
        <v>0.11988219673202814</v>
      </c>
    </row>
    <row r="485" spans="1:8" x14ac:dyDescent="0.35">
      <c r="A485" s="9">
        <v>40565</v>
      </c>
      <c r="B485" s="13">
        <v>0.02</v>
      </c>
      <c r="C485" s="8">
        <v>0.48</v>
      </c>
      <c r="D485" s="8">
        <v>0.29849999999999999</v>
      </c>
      <c r="E485" s="8">
        <v>3</v>
      </c>
      <c r="F485">
        <f t="shared" si="21"/>
        <v>0.27772150192759137</v>
      </c>
      <c r="G485">
        <f t="shared" si="22"/>
        <v>-0.2655200789945088</v>
      </c>
      <c r="H485">
        <f t="shared" si="23"/>
        <v>0.12166385459051796</v>
      </c>
    </row>
    <row r="486" spans="1:8" x14ac:dyDescent="0.35">
      <c r="A486" s="7">
        <v>40565</v>
      </c>
      <c r="B486" s="12">
        <v>0.02</v>
      </c>
      <c r="C486" s="6">
        <v>0.44</v>
      </c>
      <c r="D486" s="6">
        <v>0.22389999999999999</v>
      </c>
      <c r="E486" s="6">
        <v>2</v>
      </c>
      <c r="F486">
        <f t="shared" si="21"/>
        <v>0.27457623269105147</v>
      </c>
      <c r="G486">
        <f t="shared" si="22"/>
        <v>-0.26729820218877043</v>
      </c>
      <c r="H486">
        <f t="shared" si="23"/>
        <v>0.1238629815923103</v>
      </c>
    </row>
    <row r="487" spans="1:8" x14ac:dyDescent="0.35">
      <c r="A487" s="9">
        <v>40565</v>
      </c>
      <c r="B487" s="13">
        <v>0.02</v>
      </c>
      <c r="C487" s="8">
        <v>0.44</v>
      </c>
      <c r="D487" s="8">
        <v>0.28360000000000002</v>
      </c>
      <c r="E487" s="8">
        <v>8</v>
      </c>
      <c r="F487">
        <f t="shared" si="21"/>
        <v>0.27130901166661281</v>
      </c>
      <c r="G487">
        <f t="shared" si="22"/>
        <v>-0.26963629812668122</v>
      </c>
      <c r="H487">
        <f t="shared" si="23"/>
        <v>0.12479213100426445</v>
      </c>
    </row>
    <row r="488" spans="1:8" x14ac:dyDescent="0.35">
      <c r="A488" s="7">
        <v>40565</v>
      </c>
      <c r="B488" s="12">
        <v>0.02</v>
      </c>
      <c r="C488" s="6">
        <v>0.44</v>
      </c>
      <c r="D488" s="6">
        <v>0.32840000000000003</v>
      </c>
      <c r="E488" s="6">
        <v>27</v>
      </c>
      <c r="F488">
        <f t="shared" si="21"/>
        <v>0.26844459981421009</v>
      </c>
      <c r="G488">
        <f t="shared" si="22"/>
        <v>-0.27173942363699316</v>
      </c>
      <c r="H488">
        <f t="shared" si="23"/>
        <v>0.12657618003950086</v>
      </c>
    </row>
    <row r="489" spans="1:8" x14ac:dyDescent="0.35">
      <c r="A489" s="9">
        <v>40565</v>
      </c>
      <c r="B489" s="13">
        <v>0.04</v>
      </c>
      <c r="C489" s="8">
        <v>0.41</v>
      </c>
      <c r="D489" s="8">
        <v>0.25369999999999998</v>
      </c>
      <c r="E489" s="8">
        <v>40</v>
      </c>
      <c r="F489">
        <f t="shared" si="21"/>
        <v>0.2670324406393188</v>
      </c>
      <c r="G489">
        <f t="shared" si="22"/>
        <v>-0.2730991038970404</v>
      </c>
      <c r="H489">
        <f t="shared" si="23"/>
        <v>0.12823821508503885</v>
      </c>
    </row>
    <row r="490" spans="1:8" x14ac:dyDescent="0.35">
      <c r="A490" s="7">
        <v>40565</v>
      </c>
      <c r="B490" s="12">
        <v>0.04</v>
      </c>
      <c r="C490" s="6">
        <v>0.41</v>
      </c>
      <c r="D490" s="6">
        <v>0.16420000000000001</v>
      </c>
      <c r="E490" s="6">
        <v>53</v>
      </c>
      <c r="F490">
        <f t="shared" si="21"/>
        <v>0.26658038020269609</v>
      </c>
      <c r="G490">
        <f t="shared" si="22"/>
        <v>-0.27417733976881009</v>
      </c>
      <c r="H490">
        <f t="shared" si="23"/>
        <v>0.12875283356535436</v>
      </c>
    </row>
    <row r="491" spans="1:8" x14ac:dyDescent="0.35">
      <c r="A491" s="9">
        <v>40565</v>
      </c>
      <c r="B491" s="13">
        <v>0.06</v>
      </c>
      <c r="C491" s="8">
        <v>0.38</v>
      </c>
      <c r="D491" s="8">
        <v>0.1343</v>
      </c>
      <c r="E491" s="8">
        <v>63</v>
      </c>
      <c r="F491">
        <f t="shared" si="21"/>
        <v>0.26711054883053453</v>
      </c>
      <c r="G491">
        <f t="shared" si="22"/>
        <v>-0.27474131449245431</v>
      </c>
      <c r="H491">
        <f t="shared" si="23"/>
        <v>0.1287277972041605</v>
      </c>
    </row>
    <row r="492" spans="1:8" x14ac:dyDescent="0.35">
      <c r="A492" s="7">
        <v>40565</v>
      </c>
      <c r="B492" s="12">
        <v>0.06</v>
      </c>
      <c r="C492" s="6">
        <v>0.38</v>
      </c>
      <c r="D492" s="6">
        <v>0.1045</v>
      </c>
      <c r="E492" s="6">
        <v>70</v>
      </c>
      <c r="F492">
        <f t="shared" si="21"/>
        <v>0.26814891213935327</v>
      </c>
      <c r="G492">
        <f t="shared" si="22"/>
        <v>-0.27500411949523679</v>
      </c>
      <c r="H492">
        <f t="shared" si="23"/>
        <v>0.12876744168552179</v>
      </c>
    </row>
    <row r="493" spans="1:8" x14ac:dyDescent="0.35">
      <c r="A493" s="9">
        <v>40565</v>
      </c>
      <c r="B493" s="13">
        <v>0.08</v>
      </c>
      <c r="C493" s="8">
        <v>0.35</v>
      </c>
      <c r="D493" s="8">
        <v>0</v>
      </c>
      <c r="E493" s="8">
        <v>84</v>
      </c>
      <c r="F493">
        <f t="shared" si="21"/>
        <v>0.26969601618215622</v>
      </c>
      <c r="G493">
        <f t="shared" si="22"/>
        <v>-0.27497500547236708</v>
      </c>
      <c r="H493">
        <f t="shared" si="23"/>
        <v>0.12899936491008485</v>
      </c>
    </row>
    <row r="494" spans="1:8" x14ac:dyDescent="0.35">
      <c r="A494" s="7">
        <v>40565</v>
      </c>
      <c r="B494" s="12">
        <v>0.1</v>
      </c>
      <c r="C494" s="6">
        <v>0.33</v>
      </c>
      <c r="D494" s="6">
        <v>0.1045</v>
      </c>
      <c r="E494" s="6">
        <v>75</v>
      </c>
      <c r="F494">
        <f t="shared" si="21"/>
        <v>0.27182373403187182</v>
      </c>
      <c r="G494">
        <f t="shared" si="22"/>
        <v>-0.27435383973780669</v>
      </c>
      <c r="H494">
        <f t="shared" si="23"/>
        <v>0.13042735213741927</v>
      </c>
    </row>
    <row r="495" spans="1:8" x14ac:dyDescent="0.35">
      <c r="A495" s="9">
        <v>40565</v>
      </c>
      <c r="B495" s="13">
        <v>0.12</v>
      </c>
      <c r="C495" s="8">
        <v>0.28000000000000003</v>
      </c>
      <c r="D495" s="8">
        <v>0</v>
      </c>
      <c r="E495" s="8">
        <v>103</v>
      </c>
      <c r="F495">
        <f t="shared" si="21"/>
        <v>0.27305248741838256</v>
      </c>
      <c r="G495">
        <f t="shared" si="22"/>
        <v>-0.27415727261092609</v>
      </c>
      <c r="H495">
        <f t="shared" si="23"/>
        <v>0.13077378530919956</v>
      </c>
    </row>
    <row r="496" spans="1:8" x14ac:dyDescent="0.35">
      <c r="A496" s="7">
        <v>40565</v>
      </c>
      <c r="B496" s="12">
        <v>0.12</v>
      </c>
      <c r="C496" s="6">
        <v>0.28000000000000003</v>
      </c>
      <c r="D496" s="6">
        <v>0.19400000000000001</v>
      </c>
      <c r="E496" s="6">
        <v>83</v>
      </c>
      <c r="F496">
        <f t="shared" si="21"/>
        <v>0.27529387235545832</v>
      </c>
      <c r="G496">
        <f t="shared" si="22"/>
        <v>-0.27243708913668863</v>
      </c>
      <c r="H496">
        <f t="shared" si="23"/>
        <v>0.13324444582559641</v>
      </c>
    </row>
    <row r="497" spans="1:8" x14ac:dyDescent="0.35">
      <c r="A497" s="9">
        <v>40565</v>
      </c>
      <c r="B497" s="13">
        <v>0.12</v>
      </c>
      <c r="C497" s="8">
        <v>0.28000000000000003</v>
      </c>
      <c r="D497" s="8">
        <v>0</v>
      </c>
      <c r="E497" s="8">
        <v>67</v>
      </c>
      <c r="F497">
        <f t="shared" si="21"/>
        <v>0.27659530251349201</v>
      </c>
      <c r="G497">
        <f t="shared" si="22"/>
        <v>-0.27183188822166104</v>
      </c>
      <c r="H497">
        <f t="shared" si="23"/>
        <v>0.13316995699400253</v>
      </c>
    </row>
    <row r="498" spans="1:8" x14ac:dyDescent="0.35">
      <c r="A498" s="7">
        <v>40565</v>
      </c>
      <c r="B498" s="12">
        <v>0.08</v>
      </c>
      <c r="C498" s="6">
        <v>0.35</v>
      </c>
      <c r="D498" s="6">
        <v>0.19400000000000001</v>
      </c>
      <c r="E498" s="6">
        <v>54</v>
      </c>
      <c r="F498">
        <f t="shared" si="21"/>
        <v>0.27719518326869735</v>
      </c>
      <c r="G498">
        <f t="shared" si="22"/>
        <v>-0.2721889774883236</v>
      </c>
      <c r="H498">
        <f t="shared" si="23"/>
        <v>0.13373870386314338</v>
      </c>
    </row>
    <row r="499" spans="1:8" x14ac:dyDescent="0.35">
      <c r="A499" s="9">
        <v>40565</v>
      </c>
      <c r="B499" s="13">
        <v>0.08</v>
      </c>
      <c r="C499" s="8">
        <v>0.35</v>
      </c>
      <c r="D499" s="8">
        <v>0.1343</v>
      </c>
      <c r="E499" s="8">
        <v>59</v>
      </c>
      <c r="F499">
        <f t="shared" si="21"/>
        <v>0.27751562025040138</v>
      </c>
      <c r="G499">
        <f t="shared" si="22"/>
        <v>-0.27300158369720312</v>
      </c>
      <c r="H499">
        <f t="shared" si="23"/>
        <v>0.13377187468688284</v>
      </c>
    </row>
    <row r="500" spans="1:8" x14ac:dyDescent="0.35">
      <c r="A500" s="7">
        <v>40565</v>
      </c>
      <c r="B500" s="12">
        <v>0.06</v>
      </c>
      <c r="C500" s="6">
        <v>0.45</v>
      </c>
      <c r="D500" s="6">
        <v>0.16420000000000001</v>
      </c>
      <c r="E500" s="6">
        <v>45</v>
      </c>
      <c r="F500">
        <f t="shared" si="21"/>
        <v>0.27814440609701424</v>
      </c>
      <c r="G500">
        <f t="shared" si="22"/>
        <v>-0.27356546127059655</v>
      </c>
      <c r="H500">
        <f t="shared" si="23"/>
        <v>0.1337660685373418</v>
      </c>
    </row>
    <row r="501" spans="1:8" x14ac:dyDescent="0.35">
      <c r="A501" s="9">
        <v>40565</v>
      </c>
      <c r="B501" s="13">
        <v>0.06</v>
      </c>
      <c r="C501" s="8">
        <v>0.41</v>
      </c>
      <c r="D501" s="8">
        <v>8.9599999999999999E-2</v>
      </c>
      <c r="E501" s="8">
        <v>39</v>
      </c>
      <c r="F501">
        <f t="shared" si="21"/>
        <v>0.27803952120240577</v>
      </c>
      <c r="G501">
        <f t="shared" si="22"/>
        <v>-0.27426872845442651</v>
      </c>
      <c r="H501">
        <f t="shared" si="23"/>
        <v>0.13371436528831526</v>
      </c>
    </row>
    <row r="502" spans="1:8" x14ac:dyDescent="0.35">
      <c r="A502" s="7">
        <v>40565</v>
      </c>
      <c r="B502" s="12">
        <v>0.06</v>
      </c>
      <c r="C502" s="6">
        <v>0.49</v>
      </c>
      <c r="D502" s="6">
        <v>0</v>
      </c>
      <c r="E502" s="6">
        <v>30</v>
      </c>
      <c r="F502">
        <f t="shared" si="21"/>
        <v>0.27752663233522679</v>
      </c>
      <c r="G502">
        <f t="shared" si="22"/>
        <v>-0.27545578417694799</v>
      </c>
      <c r="H502">
        <f t="shared" si="23"/>
        <v>0.13324303810395094</v>
      </c>
    </row>
    <row r="503" spans="1:8" x14ac:dyDescent="0.35">
      <c r="A503" s="9">
        <v>40565</v>
      </c>
      <c r="B503" s="13">
        <v>0.04</v>
      </c>
      <c r="C503" s="8">
        <v>0.56999999999999995</v>
      </c>
      <c r="D503" s="8">
        <v>0.1045</v>
      </c>
      <c r="E503" s="8">
        <v>33</v>
      </c>
      <c r="F503">
        <f t="shared" si="21"/>
        <v>0.27640530509622302</v>
      </c>
      <c r="G503">
        <f t="shared" si="22"/>
        <v>-0.27639579684555693</v>
      </c>
      <c r="H503">
        <f t="shared" si="23"/>
        <v>0.13195189876311414</v>
      </c>
    </row>
    <row r="504" spans="1:8" x14ac:dyDescent="0.35">
      <c r="A504" s="7">
        <v>40566</v>
      </c>
      <c r="B504" s="12">
        <v>0.04</v>
      </c>
      <c r="C504" s="6">
        <v>0.56999999999999995</v>
      </c>
      <c r="D504" s="6">
        <v>0.1045</v>
      </c>
      <c r="E504" s="6">
        <v>22</v>
      </c>
      <c r="F504">
        <f t="shared" si="21"/>
        <v>0.27549538956286063</v>
      </c>
      <c r="G504">
        <f t="shared" si="22"/>
        <v>-0.27673025137207452</v>
      </c>
      <c r="H504">
        <f t="shared" si="23"/>
        <v>0.13143295838265737</v>
      </c>
    </row>
    <row r="505" spans="1:8" x14ac:dyDescent="0.35">
      <c r="A505" s="9">
        <v>40566</v>
      </c>
      <c r="B505" s="13">
        <v>0.04</v>
      </c>
      <c r="C505" s="8">
        <v>0.56999999999999995</v>
      </c>
      <c r="D505" s="8">
        <v>0.1045</v>
      </c>
      <c r="E505" s="8">
        <v>13</v>
      </c>
      <c r="F505">
        <f t="shared" si="21"/>
        <v>0.27373106931835622</v>
      </c>
      <c r="G505">
        <f t="shared" si="22"/>
        <v>-0.27723593759388615</v>
      </c>
      <c r="H505">
        <f t="shared" si="23"/>
        <v>0.13070848592957324</v>
      </c>
    </row>
    <row r="506" spans="1:8" x14ac:dyDescent="0.35">
      <c r="A506" s="7">
        <v>40566</v>
      </c>
      <c r="B506" s="12">
        <v>0.02</v>
      </c>
      <c r="C506" s="6">
        <v>0.62</v>
      </c>
      <c r="D506" s="6">
        <v>0.1343</v>
      </c>
      <c r="E506" s="6">
        <v>18</v>
      </c>
      <c r="F506">
        <f t="shared" si="21"/>
        <v>0.27126393560988171</v>
      </c>
      <c r="G506">
        <f t="shared" si="22"/>
        <v>-0.27790179798280629</v>
      </c>
      <c r="H506">
        <f t="shared" si="23"/>
        <v>0.12982162989944349</v>
      </c>
    </row>
    <row r="507" spans="1:8" x14ac:dyDescent="0.35">
      <c r="A507" s="9">
        <v>40566</v>
      </c>
      <c r="B507" s="13">
        <v>0.02</v>
      </c>
      <c r="C507" s="8">
        <v>0.62</v>
      </c>
      <c r="D507" s="8">
        <v>0.1343</v>
      </c>
      <c r="E507" s="8">
        <v>5</v>
      </c>
      <c r="F507">
        <f t="shared" si="21"/>
        <v>0.26904683976012822</v>
      </c>
      <c r="G507">
        <f t="shared" si="22"/>
        <v>-0.27805517790198103</v>
      </c>
      <c r="H507">
        <f t="shared" si="23"/>
        <v>0.12935989229818895</v>
      </c>
    </row>
    <row r="508" spans="1:8" x14ac:dyDescent="0.35">
      <c r="A508" s="7">
        <v>40566</v>
      </c>
      <c r="B508" s="12">
        <v>0.04</v>
      </c>
      <c r="C508" s="6">
        <v>0.56999999999999995</v>
      </c>
      <c r="D508" s="6">
        <v>0.1045</v>
      </c>
      <c r="E508" s="6">
        <v>3</v>
      </c>
      <c r="F508">
        <f t="shared" si="21"/>
        <v>0.26567431395933783</v>
      </c>
      <c r="G508">
        <f t="shared" si="22"/>
        <v>-0.27832959140045954</v>
      </c>
      <c r="H508">
        <f t="shared" si="23"/>
        <v>0.12878480987898758</v>
      </c>
    </row>
    <row r="509" spans="1:8" x14ac:dyDescent="0.35">
      <c r="A509" s="9">
        <v>40566</v>
      </c>
      <c r="B509" s="13">
        <v>0.04</v>
      </c>
      <c r="C509" s="8">
        <v>0.56999999999999995</v>
      </c>
      <c r="D509" s="8">
        <v>0.1045</v>
      </c>
      <c r="E509" s="8">
        <v>1</v>
      </c>
      <c r="F509">
        <f t="shared" si="21"/>
        <v>0.26232959364088848</v>
      </c>
      <c r="G509">
        <f t="shared" si="22"/>
        <v>-0.27920120049896757</v>
      </c>
      <c r="H509">
        <f t="shared" si="23"/>
        <v>0.12771471957860608</v>
      </c>
    </row>
    <row r="510" spans="1:8" x14ac:dyDescent="0.35">
      <c r="A510" s="7">
        <v>40566</v>
      </c>
      <c r="B510" s="12">
        <v>0.08</v>
      </c>
      <c r="C510" s="6">
        <v>0.57999999999999996</v>
      </c>
      <c r="D510" s="6">
        <v>0.16420000000000001</v>
      </c>
      <c r="E510" s="6">
        <v>2</v>
      </c>
      <c r="F510">
        <f t="shared" si="21"/>
        <v>0.25877980126160655</v>
      </c>
      <c r="G510">
        <f t="shared" si="22"/>
        <v>-0.2801209272088675</v>
      </c>
      <c r="H510">
        <f t="shared" si="23"/>
        <v>0.12660414986541224</v>
      </c>
    </row>
    <row r="511" spans="1:8" x14ac:dyDescent="0.35">
      <c r="A511" s="9">
        <v>40566</v>
      </c>
      <c r="B511" s="13">
        <v>0.06</v>
      </c>
      <c r="C511" s="8">
        <v>0.62</v>
      </c>
      <c r="D511" s="8">
        <v>0.16420000000000001</v>
      </c>
      <c r="E511" s="8">
        <v>19</v>
      </c>
      <c r="F511">
        <f t="shared" si="21"/>
        <v>0.25592009812388977</v>
      </c>
      <c r="G511">
        <f t="shared" si="22"/>
        <v>-0.28090593221879778</v>
      </c>
      <c r="H511">
        <f t="shared" si="23"/>
        <v>0.12649302929469117</v>
      </c>
    </row>
    <row r="512" spans="1:8" x14ac:dyDescent="0.35">
      <c r="A512" s="7">
        <v>40566</v>
      </c>
      <c r="B512" s="12">
        <v>0.1</v>
      </c>
      <c r="C512" s="6">
        <v>0.54</v>
      </c>
      <c r="D512" s="6">
        <v>0.35820000000000002</v>
      </c>
      <c r="E512" s="6">
        <v>28</v>
      </c>
      <c r="F512">
        <f t="shared" si="21"/>
        <v>0.25383130890221384</v>
      </c>
      <c r="G512">
        <f t="shared" si="22"/>
        <v>-0.28106175084427693</v>
      </c>
      <c r="H512">
        <f t="shared" si="23"/>
        <v>0.12638032062898669</v>
      </c>
    </row>
    <row r="513" spans="1:8" x14ac:dyDescent="0.35">
      <c r="A513" s="9">
        <v>40566</v>
      </c>
      <c r="B513" s="13">
        <v>0.14000000000000001</v>
      </c>
      <c r="C513" s="8">
        <v>0.46</v>
      </c>
      <c r="D513" s="8">
        <v>0.3881</v>
      </c>
      <c r="E513" s="8">
        <v>58</v>
      </c>
      <c r="F513">
        <f t="shared" si="21"/>
        <v>0.25257384889027695</v>
      </c>
      <c r="G513">
        <f t="shared" si="22"/>
        <v>-0.28171459735031584</v>
      </c>
      <c r="H513">
        <f t="shared" si="23"/>
        <v>0.12840912671925558</v>
      </c>
    </row>
    <row r="514" spans="1:8" x14ac:dyDescent="0.35">
      <c r="A514" s="7">
        <v>40566</v>
      </c>
      <c r="B514" s="12">
        <v>0.14000000000000001</v>
      </c>
      <c r="C514" s="6">
        <v>0.43</v>
      </c>
      <c r="D514" s="6">
        <v>0.22389999999999999</v>
      </c>
      <c r="E514" s="6">
        <v>99</v>
      </c>
      <c r="F514">
        <f t="shared" si="21"/>
        <v>0.25267064378305587</v>
      </c>
      <c r="G514">
        <f t="shared" si="22"/>
        <v>-0.28200381300360011</v>
      </c>
      <c r="H514">
        <f t="shared" si="23"/>
        <v>0.12896081818320043</v>
      </c>
    </row>
    <row r="515" spans="1:8" x14ac:dyDescent="0.35">
      <c r="A515" s="9">
        <v>40566</v>
      </c>
      <c r="B515" s="13">
        <v>0.16</v>
      </c>
      <c r="C515" s="8">
        <v>0.37</v>
      </c>
      <c r="D515" s="8">
        <v>0.4627</v>
      </c>
      <c r="E515" s="8">
        <v>116</v>
      </c>
      <c r="F515">
        <f t="shared" ref="F515:F578" si="24">CORREL(B515:B1514,E515:E1514)</f>
        <v>0.25440677366778258</v>
      </c>
      <c r="G515">
        <f t="shared" ref="G515:G578" si="25">CORREL(C515:C1514,E515:E1514)</f>
        <v>-0.28105425111613613</v>
      </c>
      <c r="H515">
        <f t="shared" ref="H515:H578" si="26">CORREL(D515:D1514,E515:E1514)</f>
        <v>0.12855771316634165</v>
      </c>
    </row>
    <row r="516" spans="1:8" x14ac:dyDescent="0.35">
      <c r="A516" s="7">
        <v>40566</v>
      </c>
      <c r="B516" s="12">
        <v>0.14000000000000001</v>
      </c>
      <c r="C516" s="6">
        <v>0.33</v>
      </c>
      <c r="D516" s="6">
        <v>0.3881</v>
      </c>
      <c r="E516" s="6">
        <v>87</v>
      </c>
      <c r="F516">
        <f t="shared" si="24"/>
        <v>0.25624401006842518</v>
      </c>
      <c r="G516">
        <f t="shared" si="25"/>
        <v>-0.27919786671889707</v>
      </c>
      <c r="H516">
        <f t="shared" si="26"/>
        <v>0.12478023105436803</v>
      </c>
    </row>
    <row r="517" spans="1:8" x14ac:dyDescent="0.35">
      <c r="A517" s="9">
        <v>40566</v>
      </c>
      <c r="B517" s="13">
        <v>0.16</v>
      </c>
      <c r="C517" s="8">
        <v>0.28000000000000003</v>
      </c>
      <c r="D517" s="8">
        <v>0.35820000000000002</v>
      </c>
      <c r="E517" s="8">
        <v>110</v>
      </c>
      <c r="F517">
        <f t="shared" si="24"/>
        <v>0.25748873768218233</v>
      </c>
      <c r="G517">
        <f t="shared" si="25"/>
        <v>-0.27843593763662283</v>
      </c>
      <c r="H517">
        <f t="shared" si="26"/>
        <v>0.12356361963131336</v>
      </c>
    </row>
    <row r="518" spans="1:8" x14ac:dyDescent="0.35">
      <c r="A518" s="7">
        <v>40566</v>
      </c>
      <c r="B518" s="12">
        <v>0.16</v>
      </c>
      <c r="C518" s="6">
        <v>0.28000000000000003</v>
      </c>
      <c r="D518" s="6">
        <v>0.35820000000000002</v>
      </c>
      <c r="E518" s="6">
        <v>77</v>
      </c>
      <c r="F518">
        <f t="shared" si="24"/>
        <v>0.25913113477601285</v>
      </c>
      <c r="G518">
        <f t="shared" si="25"/>
        <v>-0.27630291685914393</v>
      </c>
      <c r="H518">
        <f t="shared" si="26"/>
        <v>0.12133074303070138</v>
      </c>
    </row>
    <row r="519" spans="1:8" x14ac:dyDescent="0.35">
      <c r="A519" s="9">
        <v>40566</v>
      </c>
      <c r="B519" s="13">
        <v>0.16</v>
      </c>
      <c r="C519" s="8">
        <v>0.26</v>
      </c>
      <c r="D519" s="8">
        <v>0.32840000000000003</v>
      </c>
      <c r="E519" s="8">
        <v>65</v>
      </c>
      <c r="F519">
        <f t="shared" si="24"/>
        <v>0.25969804690506215</v>
      </c>
      <c r="G519">
        <f t="shared" si="25"/>
        <v>-0.27611711679090789</v>
      </c>
      <c r="H519">
        <f t="shared" si="26"/>
        <v>0.12074406000928119</v>
      </c>
    </row>
    <row r="520" spans="1:8" x14ac:dyDescent="0.35">
      <c r="A520" s="7">
        <v>40566</v>
      </c>
      <c r="B520" s="12">
        <v>0.14000000000000001</v>
      </c>
      <c r="C520" s="6">
        <v>0.26</v>
      </c>
      <c r="D520" s="6">
        <v>0.3881</v>
      </c>
      <c r="E520" s="6">
        <v>55</v>
      </c>
      <c r="F520">
        <f t="shared" si="24"/>
        <v>0.25992378986861642</v>
      </c>
      <c r="G520">
        <f t="shared" si="25"/>
        <v>-0.27679365524709876</v>
      </c>
      <c r="H520">
        <f t="shared" si="26"/>
        <v>0.12074635603082569</v>
      </c>
    </row>
    <row r="521" spans="1:8" x14ac:dyDescent="0.35">
      <c r="A521" s="9">
        <v>40566</v>
      </c>
      <c r="B521" s="13">
        <v>0.12</v>
      </c>
      <c r="C521" s="8">
        <v>0.3</v>
      </c>
      <c r="D521" s="8">
        <v>0.25369999999999998</v>
      </c>
      <c r="E521" s="8">
        <v>49</v>
      </c>
      <c r="F521">
        <f t="shared" si="24"/>
        <v>0.25993701103377004</v>
      </c>
      <c r="G521">
        <f t="shared" si="25"/>
        <v>-0.27819240786067673</v>
      </c>
      <c r="H521">
        <f t="shared" si="26"/>
        <v>0.12146878705743987</v>
      </c>
    </row>
    <row r="522" spans="1:8" x14ac:dyDescent="0.35">
      <c r="A522" s="7">
        <v>40566</v>
      </c>
      <c r="B522" s="12">
        <v>0.12</v>
      </c>
      <c r="C522" s="6">
        <v>0.3</v>
      </c>
      <c r="D522" s="6">
        <v>0.28360000000000002</v>
      </c>
      <c r="E522" s="6">
        <v>50</v>
      </c>
      <c r="F522">
        <f t="shared" si="24"/>
        <v>0.25976489818747089</v>
      </c>
      <c r="G522">
        <f t="shared" si="25"/>
        <v>-0.27974943351787629</v>
      </c>
      <c r="H522">
        <f t="shared" si="26"/>
        <v>0.12180153523111417</v>
      </c>
    </row>
    <row r="523" spans="1:8" x14ac:dyDescent="0.35">
      <c r="A523" s="9">
        <v>40566</v>
      </c>
      <c r="B523" s="13">
        <v>0.1</v>
      </c>
      <c r="C523" s="8">
        <v>0.36</v>
      </c>
      <c r="D523" s="8">
        <v>0.25369999999999998</v>
      </c>
      <c r="E523" s="8">
        <v>35</v>
      </c>
      <c r="F523">
        <f t="shared" si="24"/>
        <v>0.25963817395650596</v>
      </c>
      <c r="G523">
        <f t="shared" si="25"/>
        <v>-0.281257603091699</v>
      </c>
      <c r="H523">
        <f t="shared" si="26"/>
        <v>0.1222538656106667</v>
      </c>
    </row>
    <row r="524" spans="1:8" x14ac:dyDescent="0.35">
      <c r="A524" s="7">
        <v>40566</v>
      </c>
      <c r="B524" s="12">
        <v>0.1</v>
      </c>
      <c r="C524" s="6">
        <v>0.36</v>
      </c>
      <c r="D524" s="6">
        <v>0.19400000000000001</v>
      </c>
      <c r="E524" s="6">
        <v>25</v>
      </c>
      <c r="F524">
        <f t="shared" si="24"/>
        <v>0.25875785876432839</v>
      </c>
      <c r="G524">
        <f t="shared" si="25"/>
        <v>-0.28322131040451776</v>
      </c>
      <c r="H524">
        <f t="shared" si="26"/>
        <v>0.12293685113772825</v>
      </c>
    </row>
    <row r="525" spans="1:8" x14ac:dyDescent="0.35">
      <c r="A525" s="9">
        <v>40566</v>
      </c>
      <c r="B525" s="13">
        <v>0.08</v>
      </c>
      <c r="C525" s="8">
        <v>0.38</v>
      </c>
      <c r="D525" s="8">
        <v>0.19400000000000001</v>
      </c>
      <c r="E525" s="8">
        <v>28</v>
      </c>
      <c r="F525">
        <f t="shared" si="24"/>
        <v>0.25733546156382126</v>
      </c>
      <c r="G525">
        <f t="shared" si="25"/>
        <v>-0.28579096857493824</v>
      </c>
      <c r="H525">
        <f t="shared" si="26"/>
        <v>0.12319152341300819</v>
      </c>
    </row>
    <row r="526" spans="1:8" x14ac:dyDescent="0.35">
      <c r="A526" s="7">
        <v>40566</v>
      </c>
      <c r="B526" s="12">
        <v>0.06</v>
      </c>
      <c r="C526" s="6">
        <v>0.41</v>
      </c>
      <c r="D526" s="6">
        <v>0.22389999999999999</v>
      </c>
      <c r="E526" s="6">
        <v>21</v>
      </c>
      <c r="F526">
        <f t="shared" si="24"/>
        <v>0.25594226655871266</v>
      </c>
      <c r="G526">
        <f t="shared" si="25"/>
        <v>-0.28799214595346173</v>
      </c>
      <c r="H526">
        <f t="shared" si="26"/>
        <v>0.1234221423280181</v>
      </c>
    </row>
    <row r="527" spans="1:8" x14ac:dyDescent="0.35">
      <c r="A527" s="9">
        <v>40567</v>
      </c>
      <c r="B527" s="13">
        <v>0.06</v>
      </c>
      <c r="C527" s="8">
        <v>0.41</v>
      </c>
      <c r="D527" s="8">
        <v>0.19400000000000001</v>
      </c>
      <c r="E527" s="8">
        <v>7</v>
      </c>
      <c r="F527">
        <f t="shared" si="24"/>
        <v>0.25393297420385663</v>
      </c>
      <c r="G527">
        <f t="shared" si="25"/>
        <v>-0.29025783953889739</v>
      </c>
      <c r="H527">
        <f t="shared" si="26"/>
        <v>0.12409171401641542</v>
      </c>
    </row>
    <row r="528" spans="1:8" x14ac:dyDescent="0.35">
      <c r="A528" s="7">
        <v>40567</v>
      </c>
      <c r="B528" s="12">
        <v>0.04</v>
      </c>
      <c r="C528" s="6">
        <v>0.45</v>
      </c>
      <c r="D528" s="6">
        <v>0.19400000000000001</v>
      </c>
      <c r="E528" s="6">
        <v>1</v>
      </c>
      <c r="F528">
        <f t="shared" si="24"/>
        <v>0.2508695403190192</v>
      </c>
      <c r="G528">
        <f t="shared" si="25"/>
        <v>-0.29328666206232162</v>
      </c>
      <c r="H528">
        <f t="shared" si="26"/>
        <v>0.12452309702699346</v>
      </c>
    </row>
    <row r="529" spans="1:8" x14ac:dyDescent="0.35">
      <c r="A529" s="9">
        <v>40567</v>
      </c>
      <c r="B529" s="13">
        <v>0.04</v>
      </c>
      <c r="C529" s="8">
        <v>0.45</v>
      </c>
      <c r="D529" s="8">
        <v>0.25369999999999998</v>
      </c>
      <c r="E529" s="8">
        <v>1</v>
      </c>
      <c r="F529">
        <f t="shared" si="24"/>
        <v>0.24698588428259741</v>
      </c>
      <c r="G529">
        <f t="shared" si="25"/>
        <v>-0.2960648894011656</v>
      </c>
      <c r="H529">
        <f t="shared" si="26"/>
        <v>0.12502169675360475</v>
      </c>
    </row>
    <row r="530" spans="1:8" x14ac:dyDescent="0.35">
      <c r="A530" s="7">
        <v>40567</v>
      </c>
      <c r="B530" s="12">
        <v>0.02</v>
      </c>
      <c r="C530" s="6">
        <v>0.48</v>
      </c>
      <c r="D530" s="6">
        <v>0.1343</v>
      </c>
      <c r="E530" s="6">
        <v>1</v>
      </c>
      <c r="F530">
        <f t="shared" si="24"/>
        <v>0.24303331728222341</v>
      </c>
      <c r="G530">
        <f t="shared" si="25"/>
        <v>-0.29886731407731465</v>
      </c>
      <c r="H530">
        <f t="shared" si="26"/>
        <v>0.1266575145706845</v>
      </c>
    </row>
    <row r="531" spans="1:8" x14ac:dyDescent="0.35">
      <c r="A531" s="9">
        <v>40567</v>
      </c>
      <c r="B531" s="13">
        <v>0.02</v>
      </c>
      <c r="C531" s="8">
        <v>0.48</v>
      </c>
      <c r="D531" s="8">
        <v>0.1343</v>
      </c>
      <c r="E531" s="8">
        <v>5</v>
      </c>
      <c r="F531">
        <f t="shared" si="24"/>
        <v>0.23869363870865223</v>
      </c>
      <c r="G531">
        <f t="shared" si="25"/>
        <v>-0.30124666511081477</v>
      </c>
      <c r="H531">
        <f t="shared" si="26"/>
        <v>0.12608422503735478</v>
      </c>
    </row>
    <row r="532" spans="1:8" x14ac:dyDescent="0.35">
      <c r="A532" s="7">
        <v>40567</v>
      </c>
      <c r="B532" s="12">
        <v>0.02</v>
      </c>
      <c r="C532" s="6">
        <v>0.48</v>
      </c>
      <c r="D532" s="6">
        <v>8.9599999999999999E-2</v>
      </c>
      <c r="E532" s="6">
        <v>15</v>
      </c>
      <c r="F532">
        <f t="shared" si="24"/>
        <v>0.23465653036854858</v>
      </c>
      <c r="G532">
        <f t="shared" si="25"/>
        <v>-0.3034742303703506</v>
      </c>
      <c r="H532">
        <f t="shared" si="26"/>
        <v>0.12553485142459314</v>
      </c>
    </row>
    <row r="533" spans="1:8" x14ac:dyDescent="0.35">
      <c r="A533" s="9">
        <v>40567</v>
      </c>
      <c r="B533" s="13">
        <v>0.02</v>
      </c>
      <c r="C533" s="8">
        <v>0.48</v>
      </c>
      <c r="D533" s="8">
        <v>0</v>
      </c>
      <c r="E533" s="8">
        <v>84</v>
      </c>
      <c r="F533">
        <f t="shared" si="24"/>
        <v>0.23154207370719593</v>
      </c>
      <c r="G533">
        <f t="shared" si="25"/>
        <v>-0.3053041796329044</v>
      </c>
      <c r="H533">
        <f t="shared" si="26"/>
        <v>0.12446516543474673</v>
      </c>
    </row>
    <row r="534" spans="1:8" x14ac:dyDescent="0.35">
      <c r="A534" s="7">
        <v>40567</v>
      </c>
      <c r="B534" s="12">
        <v>0.04</v>
      </c>
      <c r="C534" s="6">
        <v>0.49</v>
      </c>
      <c r="D534" s="6">
        <v>0</v>
      </c>
      <c r="E534" s="6">
        <v>177</v>
      </c>
      <c r="F534">
        <f t="shared" si="24"/>
        <v>0.23584618819681472</v>
      </c>
      <c r="G534">
        <f t="shared" si="25"/>
        <v>-0.30489736605848206</v>
      </c>
      <c r="H534">
        <f t="shared" si="26"/>
        <v>0.12586668512705693</v>
      </c>
    </row>
    <row r="535" spans="1:8" x14ac:dyDescent="0.35">
      <c r="A535" s="9">
        <v>40567</v>
      </c>
      <c r="B535" s="13">
        <v>0.06</v>
      </c>
      <c r="C535" s="8">
        <v>0.41</v>
      </c>
      <c r="D535" s="8">
        <v>0</v>
      </c>
      <c r="E535" s="8">
        <v>102</v>
      </c>
      <c r="F535">
        <f t="shared" si="24"/>
        <v>0.25012609553366444</v>
      </c>
      <c r="G535">
        <f t="shared" si="25"/>
        <v>-0.30337790217692534</v>
      </c>
      <c r="H535">
        <f t="shared" si="26"/>
        <v>0.13287590477255842</v>
      </c>
    </row>
    <row r="536" spans="1:8" x14ac:dyDescent="0.35">
      <c r="A536" s="7">
        <v>40567</v>
      </c>
      <c r="B536" s="12">
        <v>0.1</v>
      </c>
      <c r="C536" s="6">
        <v>0.42</v>
      </c>
      <c r="D536" s="6">
        <v>0</v>
      </c>
      <c r="E536" s="6">
        <v>40</v>
      </c>
      <c r="F536">
        <f t="shared" si="24"/>
        <v>0.255188718191668</v>
      </c>
      <c r="G536">
        <f t="shared" si="25"/>
        <v>-0.30218974153514944</v>
      </c>
      <c r="H536">
        <f t="shared" si="26"/>
        <v>0.13535678417091718</v>
      </c>
    </row>
    <row r="537" spans="1:8" x14ac:dyDescent="0.35">
      <c r="A537" s="9">
        <v>40567</v>
      </c>
      <c r="B537" s="13">
        <v>0.1</v>
      </c>
      <c r="C537" s="8">
        <v>0.46</v>
      </c>
      <c r="D537" s="8">
        <v>0.1343</v>
      </c>
      <c r="E537" s="8">
        <v>46</v>
      </c>
      <c r="F537">
        <f t="shared" si="24"/>
        <v>0.25451189296273236</v>
      </c>
      <c r="G537">
        <f t="shared" si="25"/>
        <v>-0.30353631469065079</v>
      </c>
      <c r="H537">
        <f t="shared" si="26"/>
        <v>0.13444908802590788</v>
      </c>
    </row>
    <row r="538" spans="1:8" x14ac:dyDescent="0.35">
      <c r="A538" s="7">
        <v>40567</v>
      </c>
      <c r="B538" s="12">
        <v>0.12</v>
      </c>
      <c r="C538" s="6">
        <v>0.42</v>
      </c>
      <c r="D538" s="6">
        <v>0.19400000000000001</v>
      </c>
      <c r="E538" s="6">
        <v>63</v>
      </c>
      <c r="F538">
        <f t="shared" si="24"/>
        <v>0.25421312181608119</v>
      </c>
      <c r="G538">
        <f t="shared" si="25"/>
        <v>-0.3043541588178576</v>
      </c>
      <c r="H538">
        <f t="shared" si="26"/>
        <v>0.13426418512058214</v>
      </c>
    </row>
    <row r="539" spans="1:8" x14ac:dyDescent="0.35">
      <c r="A539" s="9">
        <v>40567</v>
      </c>
      <c r="B539" s="13">
        <v>0.14000000000000001</v>
      </c>
      <c r="C539" s="8">
        <v>0.43</v>
      </c>
      <c r="D539" s="8">
        <v>0.22389999999999999</v>
      </c>
      <c r="E539" s="8">
        <v>60</v>
      </c>
      <c r="F539">
        <f t="shared" si="24"/>
        <v>0.25479006021094569</v>
      </c>
      <c r="G539">
        <f t="shared" si="25"/>
        <v>-0.30468145861680829</v>
      </c>
      <c r="H539">
        <f t="shared" si="26"/>
        <v>0.13426216547428926</v>
      </c>
    </row>
    <row r="540" spans="1:8" x14ac:dyDescent="0.35">
      <c r="A540" s="7">
        <v>40567</v>
      </c>
      <c r="B540" s="12">
        <v>0.14000000000000001</v>
      </c>
      <c r="C540" s="6">
        <v>0.46</v>
      </c>
      <c r="D540" s="6">
        <v>0.22389999999999999</v>
      </c>
      <c r="E540" s="6">
        <v>45</v>
      </c>
      <c r="F540">
        <f t="shared" si="24"/>
        <v>0.25503066523743029</v>
      </c>
      <c r="G540">
        <f t="shared" si="25"/>
        <v>-0.30510135415584883</v>
      </c>
      <c r="H540">
        <f t="shared" si="26"/>
        <v>0.1343099856069109</v>
      </c>
    </row>
    <row r="541" spans="1:8" x14ac:dyDescent="0.35">
      <c r="A541" s="9">
        <v>40567</v>
      </c>
      <c r="B541" s="13">
        <v>0.16</v>
      </c>
      <c r="C541" s="8">
        <v>0.4</v>
      </c>
      <c r="D541" s="8">
        <v>0.16420000000000001</v>
      </c>
      <c r="E541" s="8">
        <v>57</v>
      </c>
      <c r="F541">
        <f t="shared" si="24"/>
        <v>0.25462772479390539</v>
      </c>
      <c r="G541">
        <f t="shared" si="25"/>
        <v>-0.3059713999183834</v>
      </c>
      <c r="H541">
        <f t="shared" si="26"/>
        <v>0.13458398667439542</v>
      </c>
    </row>
    <row r="542" spans="1:8" x14ac:dyDescent="0.35">
      <c r="A542" s="7">
        <v>40567</v>
      </c>
      <c r="B542" s="12">
        <v>0.16</v>
      </c>
      <c r="C542" s="6">
        <v>0.47</v>
      </c>
      <c r="D542" s="6">
        <v>0.25369999999999998</v>
      </c>
      <c r="E542" s="6">
        <v>70</v>
      </c>
      <c r="F542">
        <f t="shared" si="24"/>
        <v>0.25464401031648243</v>
      </c>
      <c r="G542">
        <f t="shared" si="25"/>
        <v>-0.30666541016205839</v>
      </c>
      <c r="H542">
        <f t="shared" si="26"/>
        <v>0.13456556335960401</v>
      </c>
    </row>
    <row r="543" spans="1:8" x14ac:dyDescent="0.35">
      <c r="A543" s="9">
        <v>40567</v>
      </c>
      <c r="B543" s="13">
        <v>0.14000000000000001</v>
      </c>
      <c r="C543" s="8">
        <v>0.5</v>
      </c>
      <c r="D543" s="8">
        <v>0.25369999999999998</v>
      </c>
      <c r="E543" s="8">
        <v>184</v>
      </c>
      <c r="F543">
        <f t="shared" si="24"/>
        <v>0.25509882675906365</v>
      </c>
      <c r="G543">
        <f t="shared" si="25"/>
        <v>-0.30663429146232035</v>
      </c>
      <c r="H543">
        <f t="shared" si="26"/>
        <v>0.13443536614738763</v>
      </c>
    </row>
    <row r="544" spans="1:8" x14ac:dyDescent="0.35">
      <c r="A544" s="7">
        <v>40567</v>
      </c>
      <c r="B544" s="12">
        <v>0.14000000000000001</v>
      </c>
      <c r="C544" s="6">
        <v>0.59</v>
      </c>
      <c r="D544" s="6">
        <v>0.19400000000000001</v>
      </c>
      <c r="E544" s="6">
        <v>153</v>
      </c>
      <c r="F544">
        <f t="shared" si="24"/>
        <v>0.26244181724129972</v>
      </c>
      <c r="G544">
        <f t="shared" si="25"/>
        <v>-0.30523778962582454</v>
      </c>
      <c r="H544">
        <f t="shared" si="26"/>
        <v>0.13239692143307244</v>
      </c>
    </row>
    <row r="545" spans="1:8" x14ac:dyDescent="0.35">
      <c r="A545" s="9">
        <v>40567</v>
      </c>
      <c r="B545" s="13">
        <v>0.14000000000000001</v>
      </c>
      <c r="C545" s="8">
        <v>0.54</v>
      </c>
      <c r="D545" s="8">
        <v>0.16420000000000001</v>
      </c>
      <c r="E545" s="8">
        <v>106</v>
      </c>
      <c r="F545">
        <f t="shared" si="24"/>
        <v>0.26781576194837498</v>
      </c>
      <c r="G545">
        <f t="shared" si="25"/>
        <v>-0.30545660513863326</v>
      </c>
      <c r="H545">
        <f t="shared" si="26"/>
        <v>0.13235548066834005</v>
      </c>
    </row>
    <row r="546" spans="1:8" x14ac:dyDescent="0.35">
      <c r="A546" s="7">
        <v>40567</v>
      </c>
      <c r="B546" s="12">
        <v>0.14000000000000001</v>
      </c>
      <c r="C546" s="6">
        <v>0.59</v>
      </c>
      <c r="D546" s="6">
        <v>0.19400000000000001</v>
      </c>
      <c r="E546" s="6">
        <v>81</v>
      </c>
      <c r="F546">
        <f t="shared" si="24"/>
        <v>0.27042524002938345</v>
      </c>
      <c r="G546">
        <f t="shared" si="25"/>
        <v>-0.30492330438267873</v>
      </c>
      <c r="H546">
        <f t="shared" si="26"/>
        <v>0.13263629101460747</v>
      </c>
    </row>
    <row r="547" spans="1:8" x14ac:dyDescent="0.35">
      <c r="A547" s="9">
        <v>40567</v>
      </c>
      <c r="B547" s="13">
        <v>0.14000000000000001</v>
      </c>
      <c r="C547" s="8">
        <v>0.63</v>
      </c>
      <c r="D547" s="8">
        <v>0.16420000000000001</v>
      </c>
      <c r="E547" s="8">
        <v>59</v>
      </c>
      <c r="F547">
        <f t="shared" si="24"/>
        <v>0.27173352141696794</v>
      </c>
      <c r="G547">
        <f t="shared" si="25"/>
        <v>-0.30481641673151383</v>
      </c>
      <c r="H547">
        <f t="shared" si="26"/>
        <v>0.13255827366560977</v>
      </c>
    </row>
    <row r="548" spans="1:8" x14ac:dyDescent="0.35">
      <c r="A548" s="7">
        <v>40567</v>
      </c>
      <c r="B548" s="12">
        <v>0.14000000000000001</v>
      </c>
      <c r="C548" s="6">
        <v>0.63</v>
      </c>
      <c r="D548" s="6">
        <v>0.22389999999999999</v>
      </c>
      <c r="E548" s="6">
        <v>35</v>
      </c>
      <c r="F548">
        <f t="shared" si="24"/>
        <v>0.27199232331580686</v>
      </c>
      <c r="G548">
        <f t="shared" si="25"/>
        <v>-0.30481791771389227</v>
      </c>
      <c r="H548">
        <f t="shared" si="26"/>
        <v>0.13254960237900804</v>
      </c>
    </row>
    <row r="549" spans="1:8" x14ac:dyDescent="0.35">
      <c r="A549" s="9">
        <v>40567</v>
      </c>
      <c r="B549" s="13">
        <v>0.16</v>
      </c>
      <c r="C549" s="8">
        <v>0.64</v>
      </c>
      <c r="D549" s="8">
        <v>0.25369999999999998</v>
      </c>
      <c r="E549" s="8">
        <v>24</v>
      </c>
      <c r="F549">
        <f t="shared" si="24"/>
        <v>0.27120964513070905</v>
      </c>
      <c r="G549">
        <f t="shared" si="25"/>
        <v>-0.30490857172260138</v>
      </c>
      <c r="H549">
        <f t="shared" si="26"/>
        <v>0.13298537195906635</v>
      </c>
    </row>
    <row r="550" spans="1:8" x14ac:dyDescent="0.35">
      <c r="A550" s="7">
        <v>40568</v>
      </c>
      <c r="B550" s="12">
        <v>0.16</v>
      </c>
      <c r="C550" s="6">
        <v>0.69</v>
      </c>
      <c r="D550" s="6">
        <v>0.28360000000000002</v>
      </c>
      <c r="E550" s="6">
        <v>9</v>
      </c>
      <c r="F550">
        <f t="shared" si="24"/>
        <v>0.27026022472426592</v>
      </c>
      <c r="G550">
        <f t="shared" si="25"/>
        <v>-0.30500884005529816</v>
      </c>
      <c r="H550">
        <f t="shared" si="26"/>
        <v>0.13399497317055556</v>
      </c>
    </row>
    <row r="551" spans="1:8" x14ac:dyDescent="0.35">
      <c r="A551" s="9">
        <v>40568</v>
      </c>
      <c r="B551" s="13">
        <v>0.16</v>
      </c>
      <c r="C551" s="8">
        <v>0.69</v>
      </c>
      <c r="D551" s="8">
        <v>0.16420000000000001</v>
      </c>
      <c r="E551" s="8">
        <v>5</v>
      </c>
      <c r="F551">
        <f t="shared" si="24"/>
        <v>0.26892158563783153</v>
      </c>
      <c r="G551">
        <f t="shared" si="25"/>
        <v>-0.3047245674846909</v>
      </c>
      <c r="H551">
        <f t="shared" si="26"/>
        <v>0.13597082918050887</v>
      </c>
    </row>
    <row r="552" spans="1:8" x14ac:dyDescent="0.35">
      <c r="A552" s="7">
        <v>40568</v>
      </c>
      <c r="B552" s="12">
        <v>0.16</v>
      </c>
      <c r="C552" s="6">
        <v>0.69</v>
      </c>
      <c r="D552" s="6">
        <v>0.22389999999999999</v>
      </c>
      <c r="E552" s="6">
        <v>2</v>
      </c>
      <c r="F552">
        <f t="shared" si="24"/>
        <v>0.267477262137299</v>
      </c>
      <c r="G552">
        <f t="shared" si="25"/>
        <v>-0.30444172806125641</v>
      </c>
      <c r="H552">
        <f t="shared" si="26"/>
        <v>0.13592078540447555</v>
      </c>
    </row>
    <row r="553" spans="1:8" x14ac:dyDescent="0.35">
      <c r="A553" s="9">
        <v>40568</v>
      </c>
      <c r="B553" s="13">
        <v>0.14000000000000001</v>
      </c>
      <c r="C553" s="8">
        <v>0.74</v>
      </c>
      <c r="D553" s="8">
        <v>0.1045</v>
      </c>
      <c r="E553" s="8">
        <v>1</v>
      </c>
      <c r="F553">
        <f t="shared" si="24"/>
        <v>0.26595124370471679</v>
      </c>
      <c r="G553">
        <f t="shared" si="25"/>
        <v>-0.3041620963545888</v>
      </c>
      <c r="H553">
        <f t="shared" si="26"/>
        <v>0.13700517119552105</v>
      </c>
    </row>
    <row r="554" spans="1:8" x14ac:dyDescent="0.35">
      <c r="A554" s="7">
        <v>40568</v>
      </c>
      <c r="B554" s="12">
        <v>0.14000000000000001</v>
      </c>
      <c r="C554" s="6">
        <v>0.74</v>
      </c>
      <c r="D554" s="6">
        <v>0.22389999999999999</v>
      </c>
      <c r="E554" s="6">
        <v>9</v>
      </c>
      <c r="F554">
        <f t="shared" si="24"/>
        <v>0.26382223157248763</v>
      </c>
      <c r="G554">
        <f t="shared" si="25"/>
        <v>-0.30331668427375796</v>
      </c>
      <c r="H554">
        <f t="shared" si="26"/>
        <v>0.13587758660843613</v>
      </c>
    </row>
    <row r="555" spans="1:8" x14ac:dyDescent="0.35">
      <c r="A555" s="9">
        <v>40568</v>
      </c>
      <c r="B555" s="13">
        <v>0.16</v>
      </c>
      <c r="C555" s="8">
        <v>0.74</v>
      </c>
      <c r="D555" s="8">
        <v>0.1045</v>
      </c>
      <c r="E555" s="8">
        <v>36</v>
      </c>
      <c r="F555">
        <f t="shared" si="24"/>
        <v>0.26195874606666725</v>
      </c>
      <c r="G555">
        <f t="shared" si="25"/>
        <v>-0.30253882217225325</v>
      </c>
      <c r="H555">
        <f t="shared" si="26"/>
        <v>0.13682549505574715</v>
      </c>
    </row>
    <row r="556" spans="1:8" x14ac:dyDescent="0.35">
      <c r="A556" s="7">
        <v>40568</v>
      </c>
      <c r="B556" s="12">
        <v>0.16</v>
      </c>
      <c r="C556" s="6">
        <v>0.74</v>
      </c>
      <c r="D556" s="6">
        <v>0.22389999999999999</v>
      </c>
      <c r="E556" s="6">
        <v>108</v>
      </c>
      <c r="F556">
        <f t="shared" si="24"/>
        <v>0.26130060679519868</v>
      </c>
      <c r="G556">
        <f t="shared" si="25"/>
        <v>-0.30211871615111757</v>
      </c>
      <c r="H556">
        <f t="shared" si="26"/>
        <v>0.1363136461700665</v>
      </c>
    </row>
    <row r="557" spans="1:8" x14ac:dyDescent="0.35">
      <c r="A557" s="9">
        <v>40568</v>
      </c>
      <c r="B557" s="13">
        <v>0.16</v>
      </c>
      <c r="C557" s="8">
        <v>0.74</v>
      </c>
      <c r="D557" s="8">
        <v>0.1343</v>
      </c>
      <c r="E557" s="8">
        <v>238</v>
      </c>
      <c r="F557">
        <f t="shared" si="24"/>
        <v>0.26336609189385446</v>
      </c>
      <c r="G557">
        <f t="shared" si="25"/>
        <v>-0.30351472613294644</v>
      </c>
      <c r="H557">
        <f t="shared" si="26"/>
        <v>0.13577684977866261</v>
      </c>
    </row>
    <row r="558" spans="1:8" x14ac:dyDescent="0.35">
      <c r="A558" s="7">
        <v>40568</v>
      </c>
      <c r="B558" s="12">
        <v>0.2</v>
      </c>
      <c r="C558" s="6">
        <v>0.64</v>
      </c>
      <c r="D558" s="6">
        <v>8.9599999999999999E-2</v>
      </c>
      <c r="E558" s="6">
        <v>144</v>
      </c>
      <c r="F558">
        <f t="shared" si="24"/>
        <v>0.27325171387731939</v>
      </c>
      <c r="G558">
        <f t="shared" si="25"/>
        <v>-0.31146983834048031</v>
      </c>
      <c r="H558">
        <f t="shared" si="26"/>
        <v>0.13983062052705345</v>
      </c>
    </row>
    <row r="559" spans="1:8" x14ac:dyDescent="0.35">
      <c r="A559" s="9">
        <v>40568</v>
      </c>
      <c r="B559" s="13">
        <v>0.22</v>
      </c>
      <c r="C559" s="8">
        <v>0.6</v>
      </c>
      <c r="D559" s="8">
        <v>0.1045</v>
      </c>
      <c r="E559" s="8">
        <v>55</v>
      </c>
      <c r="F559">
        <f t="shared" si="24"/>
        <v>0.27501418525038113</v>
      </c>
      <c r="G559">
        <f t="shared" si="25"/>
        <v>-0.31250008738706392</v>
      </c>
      <c r="H559">
        <f t="shared" si="26"/>
        <v>0.14254787333434582</v>
      </c>
    </row>
    <row r="560" spans="1:8" x14ac:dyDescent="0.35">
      <c r="A560" s="7">
        <v>40568</v>
      </c>
      <c r="B560" s="12">
        <v>0.24</v>
      </c>
      <c r="C560" s="6">
        <v>0.6</v>
      </c>
      <c r="D560" s="6">
        <v>0.1343</v>
      </c>
      <c r="E560" s="6">
        <v>61</v>
      </c>
      <c r="F560">
        <f t="shared" si="24"/>
        <v>0.27502036073826358</v>
      </c>
      <c r="G560">
        <f t="shared" si="25"/>
        <v>-0.3125559202773131</v>
      </c>
      <c r="H560">
        <f t="shared" si="26"/>
        <v>0.14244215760477719</v>
      </c>
    </row>
    <row r="561" spans="1:8" x14ac:dyDescent="0.35">
      <c r="A561" s="9">
        <v>40568</v>
      </c>
      <c r="B561" s="13">
        <v>0.26</v>
      </c>
      <c r="C561" s="8">
        <v>0.56000000000000005</v>
      </c>
      <c r="D561" s="8">
        <v>8.9599999999999999E-2</v>
      </c>
      <c r="E561" s="8">
        <v>106</v>
      </c>
      <c r="F561">
        <f t="shared" si="24"/>
        <v>0.27505603364789033</v>
      </c>
      <c r="G561">
        <f t="shared" si="25"/>
        <v>-0.31256840449379453</v>
      </c>
      <c r="H561">
        <f t="shared" si="26"/>
        <v>0.1424483252698297</v>
      </c>
    </row>
    <row r="562" spans="1:8" x14ac:dyDescent="0.35">
      <c r="A562" s="7">
        <v>40568</v>
      </c>
      <c r="B562" s="12">
        <v>0.26</v>
      </c>
      <c r="C562" s="6">
        <v>0.56000000000000005</v>
      </c>
      <c r="D562" s="6">
        <v>0.1343</v>
      </c>
      <c r="E562" s="6">
        <v>93</v>
      </c>
      <c r="F562">
        <f t="shared" si="24"/>
        <v>0.27428140934353001</v>
      </c>
      <c r="G562">
        <f t="shared" si="25"/>
        <v>-0.3122022024625497</v>
      </c>
      <c r="H562">
        <f t="shared" si="26"/>
        <v>0.14386183538805236</v>
      </c>
    </row>
    <row r="563" spans="1:8" x14ac:dyDescent="0.35">
      <c r="A563" s="9">
        <v>40568</v>
      </c>
      <c r="B563" s="13">
        <v>0.3</v>
      </c>
      <c r="C563" s="8">
        <v>0.45</v>
      </c>
      <c r="D563" s="8">
        <v>0</v>
      </c>
      <c r="E563" s="8">
        <v>68</v>
      </c>
      <c r="F563">
        <f t="shared" si="24"/>
        <v>0.27371547444512673</v>
      </c>
      <c r="G563">
        <f t="shared" si="25"/>
        <v>-0.31190263747790165</v>
      </c>
      <c r="H563">
        <f t="shared" si="26"/>
        <v>0.14436687373222365</v>
      </c>
    </row>
    <row r="564" spans="1:8" x14ac:dyDescent="0.35">
      <c r="A564" s="7">
        <v>40568</v>
      </c>
      <c r="B564" s="12">
        <v>0.32</v>
      </c>
      <c r="C564" s="6">
        <v>0.42</v>
      </c>
      <c r="D564" s="6">
        <v>0</v>
      </c>
      <c r="E564" s="6">
        <v>84</v>
      </c>
      <c r="F564">
        <f t="shared" si="24"/>
        <v>0.27381581426750318</v>
      </c>
      <c r="G564">
        <f t="shared" si="25"/>
        <v>-0.31194383861314695</v>
      </c>
      <c r="H564">
        <f t="shared" si="26"/>
        <v>0.14501542403544607</v>
      </c>
    </row>
    <row r="565" spans="1:8" x14ac:dyDescent="0.35">
      <c r="A565" s="9">
        <v>40568</v>
      </c>
      <c r="B565" s="13">
        <v>0.32</v>
      </c>
      <c r="C565" s="8">
        <v>0.42</v>
      </c>
      <c r="D565" s="8">
        <v>0</v>
      </c>
      <c r="E565" s="8">
        <v>116</v>
      </c>
      <c r="F565">
        <f t="shared" si="24"/>
        <v>0.27312703886335554</v>
      </c>
      <c r="G565">
        <f t="shared" si="25"/>
        <v>-0.31138673775467007</v>
      </c>
      <c r="H565">
        <f t="shared" si="26"/>
        <v>0.14660538897315065</v>
      </c>
    </row>
    <row r="566" spans="1:8" x14ac:dyDescent="0.35">
      <c r="A566" s="7">
        <v>40568</v>
      </c>
      <c r="B566" s="12">
        <v>0.3</v>
      </c>
      <c r="C566" s="6">
        <v>0.45</v>
      </c>
      <c r="D566" s="6">
        <v>0</v>
      </c>
      <c r="E566" s="6">
        <v>222</v>
      </c>
      <c r="F566">
        <f t="shared" si="24"/>
        <v>0.27070273877610324</v>
      </c>
      <c r="G566">
        <f t="shared" si="25"/>
        <v>-0.30969344038934277</v>
      </c>
      <c r="H566">
        <f t="shared" si="26"/>
        <v>0.15018470333600023</v>
      </c>
    </row>
    <row r="567" spans="1:8" x14ac:dyDescent="0.35">
      <c r="A567" s="9">
        <v>40568</v>
      </c>
      <c r="B567" s="13">
        <v>0.3</v>
      </c>
      <c r="C567" s="8">
        <v>0.49</v>
      </c>
      <c r="D567" s="8">
        <v>8.9599999999999999E-2</v>
      </c>
      <c r="E567" s="8">
        <v>225</v>
      </c>
      <c r="F567">
        <f t="shared" si="24"/>
        <v>0.26583549139431273</v>
      </c>
      <c r="G567">
        <f t="shared" si="25"/>
        <v>-0.30698359290049276</v>
      </c>
      <c r="H567">
        <f t="shared" si="26"/>
        <v>0.16139658141590849</v>
      </c>
    </row>
    <row r="568" spans="1:8" x14ac:dyDescent="0.35">
      <c r="A568" s="7">
        <v>40568</v>
      </c>
      <c r="B568" s="12">
        <v>0.26</v>
      </c>
      <c r="C568" s="6">
        <v>0.65</v>
      </c>
      <c r="D568" s="6">
        <v>0.16420000000000001</v>
      </c>
      <c r="E568" s="6">
        <v>146</v>
      </c>
      <c r="F568">
        <f t="shared" si="24"/>
        <v>0.260799621338899</v>
      </c>
      <c r="G568">
        <f t="shared" si="25"/>
        <v>-0.30555891781179439</v>
      </c>
      <c r="H568">
        <f t="shared" si="26"/>
        <v>0.16813704420067638</v>
      </c>
    </row>
    <row r="569" spans="1:8" x14ac:dyDescent="0.35">
      <c r="A569" s="9">
        <v>40568</v>
      </c>
      <c r="B569" s="13">
        <v>0.24</v>
      </c>
      <c r="C569" s="8">
        <v>0.65</v>
      </c>
      <c r="D569" s="8">
        <v>0.19400000000000001</v>
      </c>
      <c r="E569" s="8">
        <v>119</v>
      </c>
      <c r="F569">
        <f t="shared" si="24"/>
        <v>0.25945709799364969</v>
      </c>
      <c r="G569">
        <f t="shared" si="25"/>
        <v>-0.30684705610707436</v>
      </c>
      <c r="H569">
        <f t="shared" si="26"/>
        <v>0.16909430002143608</v>
      </c>
    </row>
    <row r="570" spans="1:8" x14ac:dyDescent="0.35">
      <c r="A570" s="7">
        <v>40568</v>
      </c>
      <c r="B570" s="12">
        <v>0.24</v>
      </c>
      <c r="C570" s="6">
        <v>0.65</v>
      </c>
      <c r="D570" s="6">
        <v>0.19400000000000001</v>
      </c>
      <c r="E570" s="6">
        <v>45</v>
      </c>
      <c r="F570">
        <f t="shared" si="24"/>
        <v>0.2590585996213004</v>
      </c>
      <c r="G570">
        <f t="shared" si="25"/>
        <v>-0.30753092670045401</v>
      </c>
      <c r="H570">
        <f t="shared" si="26"/>
        <v>0.16906787410667171</v>
      </c>
    </row>
    <row r="571" spans="1:8" x14ac:dyDescent="0.35">
      <c r="A571" s="9">
        <v>40568</v>
      </c>
      <c r="B571" s="13">
        <v>0.22</v>
      </c>
      <c r="C571" s="8">
        <v>0.64</v>
      </c>
      <c r="D571" s="8">
        <v>0.16420000000000001</v>
      </c>
      <c r="E571" s="8">
        <v>53</v>
      </c>
      <c r="F571">
        <f t="shared" si="24"/>
        <v>0.25932569809584083</v>
      </c>
      <c r="G571">
        <f t="shared" si="25"/>
        <v>-0.30750455002895627</v>
      </c>
      <c r="H571">
        <f t="shared" si="26"/>
        <v>0.16915984706637455</v>
      </c>
    </row>
    <row r="572" spans="1:8" x14ac:dyDescent="0.35">
      <c r="A572" s="7">
        <v>40568</v>
      </c>
      <c r="B572" s="12">
        <v>0.22</v>
      </c>
      <c r="C572" s="6">
        <v>0.64</v>
      </c>
      <c r="D572" s="6">
        <v>0.16420000000000001</v>
      </c>
      <c r="E572" s="6">
        <v>40</v>
      </c>
      <c r="F572">
        <f t="shared" si="24"/>
        <v>0.25933994719535852</v>
      </c>
      <c r="G572">
        <f t="shared" si="25"/>
        <v>-0.30749947049536952</v>
      </c>
      <c r="H572">
        <f t="shared" si="26"/>
        <v>0.16912924163765133</v>
      </c>
    </row>
    <row r="573" spans="1:8" x14ac:dyDescent="0.35">
      <c r="A573" s="9">
        <v>40569</v>
      </c>
      <c r="B573" s="13">
        <v>0.22</v>
      </c>
      <c r="C573" s="8">
        <v>0.69</v>
      </c>
      <c r="D573" s="8">
        <v>0.1343</v>
      </c>
      <c r="E573" s="8">
        <v>17</v>
      </c>
      <c r="F573">
        <f t="shared" si="24"/>
        <v>0.25940874736755909</v>
      </c>
      <c r="G573">
        <f t="shared" si="25"/>
        <v>-0.30751937892109305</v>
      </c>
      <c r="H573">
        <f t="shared" si="26"/>
        <v>0.16905894949998604</v>
      </c>
    </row>
    <row r="574" spans="1:8" x14ac:dyDescent="0.35">
      <c r="A574" s="7">
        <v>40569</v>
      </c>
      <c r="B574" s="12">
        <v>0.24</v>
      </c>
      <c r="C574" s="6">
        <v>0.65</v>
      </c>
      <c r="D574" s="6">
        <v>0.1343</v>
      </c>
      <c r="E574" s="6">
        <v>5</v>
      </c>
      <c r="F574">
        <f t="shared" si="24"/>
        <v>0.25966724323631707</v>
      </c>
      <c r="G574">
        <f t="shared" si="25"/>
        <v>-0.307244107503093</v>
      </c>
      <c r="H574">
        <f t="shared" si="26"/>
        <v>0.16857013674225887</v>
      </c>
    </row>
    <row r="575" spans="1:8" x14ac:dyDescent="0.35">
      <c r="A575" s="9">
        <v>40569</v>
      </c>
      <c r="B575" s="13">
        <v>0.22</v>
      </c>
      <c r="C575" s="8">
        <v>0.69</v>
      </c>
      <c r="D575" s="8">
        <v>0.19400000000000001</v>
      </c>
      <c r="E575" s="8">
        <v>10</v>
      </c>
      <c r="F575">
        <f t="shared" si="24"/>
        <v>0.26081493015041324</v>
      </c>
      <c r="G575">
        <f t="shared" si="25"/>
        <v>-0.3074343071130658</v>
      </c>
      <c r="H575">
        <f t="shared" si="26"/>
        <v>0.16798462024219271</v>
      </c>
    </row>
    <row r="576" spans="1:8" x14ac:dyDescent="0.35">
      <c r="A576" s="7">
        <v>40569</v>
      </c>
      <c r="B576" s="12">
        <v>0.2</v>
      </c>
      <c r="C576" s="6">
        <v>0.86</v>
      </c>
      <c r="D576" s="6">
        <v>0.28360000000000002</v>
      </c>
      <c r="E576" s="6">
        <v>1</v>
      </c>
      <c r="F576">
        <f t="shared" si="24"/>
        <v>0.26116220955699143</v>
      </c>
      <c r="G576">
        <f t="shared" si="25"/>
        <v>-0.3071548683657454</v>
      </c>
      <c r="H576">
        <f t="shared" si="26"/>
        <v>0.16841039903343227</v>
      </c>
    </row>
    <row r="577" spans="1:8" x14ac:dyDescent="0.35">
      <c r="A577" s="9">
        <v>40569</v>
      </c>
      <c r="B577" s="13">
        <v>0.2</v>
      </c>
      <c r="C577" s="8">
        <v>0.86</v>
      </c>
      <c r="D577" s="8">
        <v>0.28360000000000002</v>
      </c>
      <c r="E577" s="8">
        <v>8</v>
      </c>
      <c r="F577">
        <f t="shared" si="24"/>
        <v>0.26088757174793942</v>
      </c>
      <c r="G577">
        <f t="shared" si="25"/>
        <v>-0.30506239349184772</v>
      </c>
      <c r="H577">
        <f t="shared" si="26"/>
        <v>0.17083990180232853</v>
      </c>
    </row>
    <row r="578" spans="1:8" x14ac:dyDescent="0.35">
      <c r="A578" s="7">
        <v>40569</v>
      </c>
      <c r="B578" s="12">
        <v>0.22</v>
      </c>
      <c r="C578" s="6">
        <v>0.87</v>
      </c>
      <c r="D578" s="6">
        <v>0.29849999999999999</v>
      </c>
      <c r="E578" s="6">
        <v>30</v>
      </c>
      <c r="F578">
        <f t="shared" si="24"/>
        <v>0.26060402786186654</v>
      </c>
      <c r="G578">
        <f t="shared" si="25"/>
        <v>-0.30319880828166812</v>
      </c>
      <c r="H578">
        <f t="shared" si="26"/>
        <v>0.1729907551561668</v>
      </c>
    </row>
    <row r="579" spans="1:8" x14ac:dyDescent="0.35">
      <c r="A579" s="9">
        <v>40569</v>
      </c>
      <c r="B579" s="13">
        <v>0.22</v>
      </c>
      <c r="C579" s="8">
        <v>0.87</v>
      </c>
      <c r="D579" s="8">
        <v>0.29849999999999999</v>
      </c>
      <c r="E579" s="8">
        <v>72</v>
      </c>
      <c r="F579">
        <f t="shared" ref="F579:F642" si="27">CORREL(B579:B1578,E579:E1578)</f>
        <v>0.26074732628366787</v>
      </c>
      <c r="G579">
        <f t="shared" ref="G579:G642" si="28">CORREL(C579:C1578,E579:E1578)</f>
        <v>-0.30216725159071289</v>
      </c>
      <c r="H579">
        <f t="shared" ref="H579:H642" si="29">CORREL(D579:D1578,E579:E1578)</f>
        <v>0.17444719795645866</v>
      </c>
    </row>
    <row r="580" spans="1:8" x14ac:dyDescent="0.35">
      <c r="A580" s="7">
        <v>40569</v>
      </c>
      <c r="B580" s="12">
        <v>0.22</v>
      </c>
      <c r="C580" s="6">
        <v>0.87</v>
      </c>
      <c r="D580" s="6">
        <v>0.29849999999999999</v>
      </c>
      <c r="E580" s="6">
        <v>58</v>
      </c>
      <c r="F580">
        <f t="shared" si="27"/>
        <v>0.26074905771152396</v>
      </c>
      <c r="G580">
        <f t="shared" si="28"/>
        <v>-0.30326152011690755</v>
      </c>
      <c r="H580">
        <f t="shared" si="29"/>
        <v>0.17418095875958622</v>
      </c>
    </row>
    <row r="581" spans="1:8" x14ac:dyDescent="0.35">
      <c r="A581" s="9">
        <v>40569</v>
      </c>
      <c r="B581" s="13">
        <v>0.22</v>
      </c>
      <c r="C581" s="8">
        <v>0.93</v>
      </c>
      <c r="D581" s="8">
        <v>0.28360000000000002</v>
      </c>
      <c r="E581" s="8">
        <v>28</v>
      </c>
      <c r="F581">
        <f t="shared" si="27"/>
        <v>0.26075367994394727</v>
      </c>
      <c r="G581">
        <f t="shared" si="28"/>
        <v>-0.30359929446604328</v>
      </c>
      <c r="H581">
        <f t="shared" si="29"/>
        <v>0.17446273451889208</v>
      </c>
    </row>
    <row r="582" spans="1:8" x14ac:dyDescent="0.35">
      <c r="A582" s="7">
        <v>40569</v>
      </c>
      <c r="B582" s="12">
        <v>0.22</v>
      </c>
      <c r="C582" s="6">
        <v>0.93</v>
      </c>
      <c r="D582" s="6">
        <v>0.32840000000000003</v>
      </c>
      <c r="E582" s="6">
        <v>41</v>
      </c>
      <c r="F582">
        <f t="shared" si="27"/>
        <v>0.26091465298726513</v>
      </c>
      <c r="G582">
        <f t="shared" si="28"/>
        <v>-0.30230477205298323</v>
      </c>
      <c r="H582">
        <f t="shared" si="29"/>
        <v>0.17582757694271745</v>
      </c>
    </row>
    <row r="583" spans="1:8" x14ac:dyDescent="0.35">
      <c r="A583" s="9">
        <v>40569</v>
      </c>
      <c r="B583" s="13">
        <v>0.22</v>
      </c>
      <c r="C583" s="8">
        <v>0.93</v>
      </c>
      <c r="D583" s="8">
        <v>0.32840000000000003</v>
      </c>
      <c r="E583" s="8">
        <v>48</v>
      </c>
      <c r="F583">
        <f t="shared" si="27"/>
        <v>0.26098332343556047</v>
      </c>
      <c r="G583">
        <f t="shared" si="28"/>
        <v>-0.30178738910198566</v>
      </c>
      <c r="H583">
        <f t="shared" si="29"/>
        <v>0.17712208760902154</v>
      </c>
    </row>
    <row r="584" spans="1:8" x14ac:dyDescent="0.35">
      <c r="A584" s="7">
        <v>40569</v>
      </c>
      <c r="B584" s="12">
        <v>0.22</v>
      </c>
      <c r="C584" s="6">
        <v>0.93</v>
      </c>
      <c r="D584" s="6">
        <v>0.32840000000000003</v>
      </c>
      <c r="E584" s="6">
        <v>47</v>
      </c>
      <c r="F584">
        <f t="shared" si="27"/>
        <v>0.26101797323156772</v>
      </c>
      <c r="G584">
        <f t="shared" si="28"/>
        <v>-0.30171251344241173</v>
      </c>
      <c r="H584">
        <f t="shared" si="29"/>
        <v>0.17805684621126566</v>
      </c>
    </row>
    <row r="585" spans="1:8" x14ac:dyDescent="0.35">
      <c r="A585" s="9">
        <v>40569</v>
      </c>
      <c r="B585" s="13">
        <v>0.22</v>
      </c>
      <c r="C585" s="8">
        <v>0.93</v>
      </c>
      <c r="D585" s="8">
        <v>0.35820000000000002</v>
      </c>
      <c r="E585" s="8">
        <v>36</v>
      </c>
      <c r="F585">
        <f t="shared" si="27"/>
        <v>0.26105703485590553</v>
      </c>
      <c r="G585">
        <f t="shared" si="28"/>
        <v>-0.30157404451309289</v>
      </c>
      <c r="H585">
        <f t="shared" si="29"/>
        <v>0.17905197434980563</v>
      </c>
    </row>
    <row r="586" spans="1:8" x14ac:dyDescent="0.35">
      <c r="A586" s="7">
        <v>40569</v>
      </c>
      <c r="B586" s="12">
        <v>0.22</v>
      </c>
      <c r="C586" s="6">
        <v>0.93</v>
      </c>
      <c r="D586" s="6">
        <v>0.4627</v>
      </c>
      <c r="E586" s="6">
        <v>43</v>
      </c>
      <c r="F586">
        <f t="shared" si="27"/>
        <v>0.26115810393930478</v>
      </c>
      <c r="G586">
        <f t="shared" si="28"/>
        <v>-0.30073618851547013</v>
      </c>
      <c r="H586">
        <f t="shared" si="29"/>
        <v>0.18101554876834156</v>
      </c>
    </row>
    <row r="587" spans="1:8" x14ac:dyDescent="0.35">
      <c r="A587" s="9">
        <v>40569</v>
      </c>
      <c r="B587" s="13">
        <v>0.22</v>
      </c>
      <c r="C587" s="8">
        <v>0.93</v>
      </c>
      <c r="D587" s="8">
        <v>0.32840000000000003</v>
      </c>
      <c r="E587" s="8">
        <v>36</v>
      </c>
      <c r="F587">
        <f t="shared" si="27"/>
        <v>0.26121705756282187</v>
      </c>
      <c r="G587">
        <f t="shared" si="28"/>
        <v>-0.30033543178581462</v>
      </c>
      <c r="H587">
        <f t="shared" si="29"/>
        <v>0.18377340151957688</v>
      </c>
    </row>
    <row r="588" spans="1:8" x14ac:dyDescent="0.35">
      <c r="A588" s="7">
        <v>40569</v>
      </c>
      <c r="B588" s="12">
        <v>0.2</v>
      </c>
      <c r="C588" s="6">
        <v>0.93</v>
      </c>
      <c r="D588" s="6">
        <v>0.35820000000000002</v>
      </c>
      <c r="E588" s="6">
        <v>26</v>
      </c>
      <c r="F588">
        <f t="shared" si="27"/>
        <v>0.26131910792347124</v>
      </c>
      <c r="G588">
        <f t="shared" si="28"/>
        <v>-0.29948549532496754</v>
      </c>
      <c r="H588">
        <f t="shared" si="29"/>
        <v>0.18541107132667939</v>
      </c>
    </row>
    <row r="589" spans="1:8" x14ac:dyDescent="0.35">
      <c r="A589" s="9">
        <v>40570</v>
      </c>
      <c r="B589" s="13">
        <v>0.22</v>
      </c>
      <c r="C589" s="8">
        <v>0.55000000000000004</v>
      </c>
      <c r="D589" s="8">
        <v>0.19400000000000001</v>
      </c>
      <c r="E589" s="8">
        <v>24</v>
      </c>
      <c r="F589">
        <f t="shared" si="27"/>
        <v>0.26106568842824818</v>
      </c>
      <c r="G589">
        <f t="shared" si="28"/>
        <v>-0.29800773222679433</v>
      </c>
      <c r="H589">
        <f t="shared" si="29"/>
        <v>0.18811108197336371</v>
      </c>
    </row>
    <row r="590" spans="1:8" x14ac:dyDescent="0.35">
      <c r="A590" s="7">
        <v>40570</v>
      </c>
      <c r="B590" s="12">
        <v>0.22</v>
      </c>
      <c r="C590" s="6">
        <v>0.55000000000000004</v>
      </c>
      <c r="D590" s="6">
        <v>0.1045</v>
      </c>
      <c r="E590" s="6">
        <v>84</v>
      </c>
      <c r="F590">
        <f t="shared" si="27"/>
        <v>0.26126784299717404</v>
      </c>
      <c r="G590">
        <f t="shared" si="28"/>
        <v>-0.29886703717592761</v>
      </c>
      <c r="H590">
        <f t="shared" si="29"/>
        <v>0.188470975122499</v>
      </c>
    </row>
    <row r="591" spans="1:8" x14ac:dyDescent="0.35">
      <c r="A591" s="9">
        <v>40570</v>
      </c>
      <c r="B591" s="13">
        <v>0.2</v>
      </c>
      <c r="C591" s="8">
        <v>0.69</v>
      </c>
      <c r="D591" s="8">
        <v>8.9599999999999999E-2</v>
      </c>
      <c r="E591" s="8">
        <v>104</v>
      </c>
      <c r="F591">
        <f t="shared" si="27"/>
        <v>0.26130081944265193</v>
      </c>
      <c r="G591">
        <f t="shared" si="28"/>
        <v>-0.29860495402461246</v>
      </c>
      <c r="H591">
        <f t="shared" si="29"/>
        <v>0.18911063116509921</v>
      </c>
    </row>
    <row r="592" spans="1:8" x14ac:dyDescent="0.35">
      <c r="A592" s="7">
        <v>40570</v>
      </c>
      <c r="B592" s="12">
        <v>0.2</v>
      </c>
      <c r="C592" s="6">
        <v>0.69</v>
      </c>
      <c r="D592" s="6">
        <v>8.9599999999999999E-2</v>
      </c>
      <c r="E592" s="6">
        <v>79</v>
      </c>
      <c r="F592">
        <f t="shared" si="27"/>
        <v>0.26203025358099041</v>
      </c>
      <c r="G592">
        <f t="shared" si="28"/>
        <v>-0.29952701178855845</v>
      </c>
      <c r="H592">
        <f t="shared" si="29"/>
        <v>0.19058716099669795</v>
      </c>
    </row>
    <row r="593" spans="1:8" x14ac:dyDescent="0.35">
      <c r="A593" s="9">
        <v>40570</v>
      </c>
      <c r="B593" s="13">
        <v>0.18</v>
      </c>
      <c r="C593" s="8">
        <v>0.74</v>
      </c>
      <c r="D593" s="8">
        <v>8.9599999999999999E-2</v>
      </c>
      <c r="E593" s="8">
        <v>59</v>
      </c>
      <c r="F593">
        <f t="shared" si="27"/>
        <v>0.26229479165578751</v>
      </c>
      <c r="G593">
        <f t="shared" si="28"/>
        <v>-0.29987533309743086</v>
      </c>
      <c r="H593">
        <f t="shared" si="29"/>
        <v>0.19121791293520535</v>
      </c>
    </row>
    <row r="594" spans="1:8" x14ac:dyDescent="0.35">
      <c r="A594" s="7">
        <v>40570</v>
      </c>
      <c r="B594" s="12">
        <v>0.18</v>
      </c>
      <c r="C594" s="6">
        <v>0.74</v>
      </c>
      <c r="D594" s="6">
        <v>8.9599999999999999E-2</v>
      </c>
      <c r="E594" s="6">
        <v>38</v>
      </c>
      <c r="F594">
        <f t="shared" si="27"/>
        <v>0.26232770737932243</v>
      </c>
      <c r="G594">
        <f t="shared" si="28"/>
        <v>-0.29993401688698995</v>
      </c>
      <c r="H594">
        <f t="shared" si="29"/>
        <v>0.19124119916867111</v>
      </c>
    </row>
    <row r="595" spans="1:8" x14ac:dyDescent="0.35">
      <c r="A595" s="9">
        <v>40570</v>
      </c>
      <c r="B595" s="13">
        <v>0.18</v>
      </c>
      <c r="C595" s="8">
        <v>0.74</v>
      </c>
      <c r="D595" s="8">
        <v>8.9599999999999999E-2</v>
      </c>
      <c r="E595" s="8">
        <v>27</v>
      </c>
      <c r="F595">
        <f t="shared" si="27"/>
        <v>0.26190023419952319</v>
      </c>
      <c r="G595">
        <f t="shared" si="28"/>
        <v>-0.2995003673167681</v>
      </c>
      <c r="H595">
        <f t="shared" si="29"/>
        <v>0.1906931737069405</v>
      </c>
    </row>
    <row r="596" spans="1:8" x14ac:dyDescent="0.35">
      <c r="A596" s="7">
        <v>40570</v>
      </c>
      <c r="B596" s="12">
        <v>0.18</v>
      </c>
      <c r="C596" s="6">
        <v>0.8</v>
      </c>
      <c r="D596" s="6">
        <v>0.16420000000000001</v>
      </c>
      <c r="E596" s="6">
        <v>16</v>
      </c>
      <c r="F596">
        <f t="shared" si="27"/>
        <v>0.26126848504574873</v>
      </c>
      <c r="G596">
        <f t="shared" si="28"/>
        <v>-0.29885128594592619</v>
      </c>
      <c r="H596">
        <f t="shared" si="29"/>
        <v>0.18987058160186965</v>
      </c>
    </row>
    <row r="597" spans="1:8" x14ac:dyDescent="0.35">
      <c r="A597" s="9">
        <v>40571</v>
      </c>
      <c r="B597" s="13">
        <v>0.2</v>
      </c>
      <c r="C597" s="8">
        <v>0.75</v>
      </c>
      <c r="D597" s="8">
        <v>0.1343</v>
      </c>
      <c r="E597" s="8">
        <v>9</v>
      </c>
      <c r="F597">
        <f t="shared" si="27"/>
        <v>0.26045769828504972</v>
      </c>
      <c r="G597">
        <f t="shared" si="28"/>
        <v>-0.29754559833389399</v>
      </c>
      <c r="H597">
        <f t="shared" si="29"/>
        <v>0.18985710484561341</v>
      </c>
    </row>
    <row r="598" spans="1:8" x14ac:dyDescent="0.35">
      <c r="A598" s="7">
        <v>40571</v>
      </c>
      <c r="B598" s="12">
        <v>0.2</v>
      </c>
      <c r="C598" s="6">
        <v>0.75</v>
      </c>
      <c r="D598" s="6">
        <v>0.1343</v>
      </c>
      <c r="E598" s="6">
        <v>3</v>
      </c>
      <c r="F598">
        <f t="shared" si="27"/>
        <v>0.26015641801859812</v>
      </c>
      <c r="G598">
        <f t="shared" si="28"/>
        <v>-0.29650165514174354</v>
      </c>
      <c r="H598">
        <f t="shared" si="29"/>
        <v>0.18935478861000335</v>
      </c>
    </row>
    <row r="599" spans="1:8" x14ac:dyDescent="0.35">
      <c r="A599" s="9">
        <v>40571</v>
      </c>
      <c r="B599" s="13">
        <v>0.2</v>
      </c>
      <c r="C599" s="8">
        <v>0.75</v>
      </c>
      <c r="D599" s="8">
        <v>0.16420000000000001</v>
      </c>
      <c r="E599" s="8">
        <v>2</v>
      </c>
      <c r="F599">
        <f t="shared" si="27"/>
        <v>0.25985679901760572</v>
      </c>
      <c r="G599">
        <f t="shared" si="28"/>
        <v>-0.29535871534350533</v>
      </c>
      <c r="H599">
        <f t="shared" si="29"/>
        <v>0.18881826595355947</v>
      </c>
    </row>
    <row r="600" spans="1:8" x14ac:dyDescent="0.35">
      <c r="A600" s="7">
        <v>40571</v>
      </c>
      <c r="B600" s="12">
        <v>0.2</v>
      </c>
      <c r="C600" s="6">
        <v>0.75</v>
      </c>
      <c r="D600" s="6">
        <v>0.1045</v>
      </c>
      <c r="E600" s="6">
        <v>1</v>
      </c>
      <c r="F600">
        <f t="shared" si="27"/>
        <v>0.25955668053981795</v>
      </c>
      <c r="G600">
        <f t="shared" si="28"/>
        <v>-0.29419147355868708</v>
      </c>
      <c r="H600">
        <f t="shared" si="29"/>
        <v>0.18886690537783321</v>
      </c>
    </row>
    <row r="601" spans="1:8" x14ac:dyDescent="0.35">
      <c r="A601" s="9">
        <v>40571</v>
      </c>
      <c r="B601" s="13">
        <v>0.18</v>
      </c>
      <c r="C601" s="8">
        <v>0.8</v>
      </c>
      <c r="D601" s="8">
        <v>0.1045</v>
      </c>
      <c r="E601" s="8">
        <v>4</v>
      </c>
      <c r="F601">
        <f t="shared" si="27"/>
        <v>0.25925630770963981</v>
      </c>
      <c r="G601">
        <f t="shared" si="28"/>
        <v>-0.29299972152597453</v>
      </c>
      <c r="H601">
        <f t="shared" si="29"/>
        <v>0.18773318645037704</v>
      </c>
    </row>
    <row r="602" spans="1:8" x14ac:dyDescent="0.35">
      <c r="A602" s="7">
        <v>40571</v>
      </c>
      <c r="B602" s="12">
        <v>0.18</v>
      </c>
      <c r="C602" s="6">
        <v>0.8</v>
      </c>
      <c r="D602" s="6">
        <v>0.1343</v>
      </c>
      <c r="E602" s="6">
        <v>16</v>
      </c>
      <c r="F602">
        <f t="shared" si="27"/>
        <v>0.25825939285323668</v>
      </c>
      <c r="G602">
        <f t="shared" si="28"/>
        <v>-0.29129966251127598</v>
      </c>
      <c r="H602">
        <f t="shared" si="29"/>
        <v>0.18663422638831348</v>
      </c>
    </row>
    <row r="603" spans="1:8" x14ac:dyDescent="0.35">
      <c r="A603" s="9">
        <v>40571</v>
      </c>
      <c r="B603" s="13">
        <v>0.16</v>
      </c>
      <c r="C603" s="8">
        <v>0.86</v>
      </c>
      <c r="D603" s="8">
        <v>8.9599999999999999E-2</v>
      </c>
      <c r="E603" s="8">
        <v>60</v>
      </c>
      <c r="F603">
        <f t="shared" si="27"/>
        <v>0.25741601037460971</v>
      </c>
      <c r="G603">
        <f t="shared" si="28"/>
        <v>-0.28992217644903895</v>
      </c>
      <c r="H603">
        <f t="shared" si="29"/>
        <v>0.1861547712840356</v>
      </c>
    </row>
    <row r="604" spans="1:8" x14ac:dyDescent="0.35">
      <c r="A604" s="7">
        <v>40571</v>
      </c>
      <c r="B604" s="12">
        <v>0.16</v>
      </c>
      <c r="C604" s="6">
        <v>0.86</v>
      </c>
      <c r="D604" s="6">
        <v>8.9599999999999999E-2</v>
      </c>
      <c r="E604" s="6">
        <v>157</v>
      </c>
      <c r="F604">
        <f t="shared" si="27"/>
        <v>0.2575352413655379</v>
      </c>
      <c r="G604">
        <f t="shared" si="28"/>
        <v>-0.29029046112286483</v>
      </c>
      <c r="H604">
        <f t="shared" si="29"/>
        <v>0.18617395358436964</v>
      </c>
    </row>
    <row r="605" spans="1:8" x14ac:dyDescent="0.35">
      <c r="A605" s="9">
        <v>40571</v>
      </c>
      <c r="B605" s="13">
        <v>0.18</v>
      </c>
      <c r="C605" s="8">
        <v>0.86</v>
      </c>
      <c r="D605" s="8">
        <v>8.9599999999999999E-2</v>
      </c>
      <c r="E605" s="8">
        <v>101</v>
      </c>
      <c r="F605">
        <f t="shared" si="27"/>
        <v>0.26248028335167251</v>
      </c>
      <c r="G605">
        <f t="shared" si="28"/>
        <v>-0.29731600682747011</v>
      </c>
      <c r="H605">
        <f t="shared" si="29"/>
        <v>0.18988615486889981</v>
      </c>
    </row>
    <row r="606" spans="1:8" x14ac:dyDescent="0.35">
      <c r="A606" s="7">
        <v>40571</v>
      </c>
      <c r="B606" s="12">
        <v>0.18</v>
      </c>
      <c r="C606" s="6">
        <v>0.86</v>
      </c>
      <c r="D606" s="6">
        <v>0.1045</v>
      </c>
      <c r="E606" s="6">
        <v>49</v>
      </c>
      <c r="F606">
        <f t="shared" si="27"/>
        <v>0.26376361441616297</v>
      </c>
      <c r="G606">
        <f t="shared" si="28"/>
        <v>-0.30024840547166404</v>
      </c>
      <c r="H606">
        <f t="shared" si="29"/>
        <v>0.19129199003804753</v>
      </c>
    </row>
    <row r="607" spans="1:8" x14ac:dyDescent="0.35">
      <c r="A607" s="9">
        <v>40571</v>
      </c>
      <c r="B607" s="13">
        <v>0.18</v>
      </c>
      <c r="C607" s="8">
        <v>0.93</v>
      </c>
      <c r="D607" s="8">
        <v>0.1045</v>
      </c>
      <c r="E607" s="8">
        <v>30</v>
      </c>
      <c r="F607">
        <f t="shared" si="27"/>
        <v>0.26353965810278146</v>
      </c>
      <c r="G607">
        <f t="shared" si="28"/>
        <v>-0.30005982324845304</v>
      </c>
      <c r="H607">
        <f t="shared" si="29"/>
        <v>0.19104047817469719</v>
      </c>
    </row>
    <row r="608" spans="1:8" x14ac:dyDescent="0.35">
      <c r="A608" s="7">
        <v>40571</v>
      </c>
      <c r="B608" s="12">
        <v>0.18</v>
      </c>
      <c r="C608" s="6">
        <v>0.93</v>
      </c>
      <c r="D608" s="6">
        <v>0.1045</v>
      </c>
      <c r="E608" s="6">
        <v>29</v>
      </c>
      <c r="F608">
        <f t="shared" si="27"/>
        <v>0.26291987589687604</v>
      </c>
      <c r="G608">
        <f t="shared" si="28"/>
        <v>-0.29872342634009236</v>
      </c>
      <c r="H608">
        <f t="shared" si="29"/>
        <v>0.19037795799127888</v>
      </c>
    </row>
    <row r="609" spans="1:8" x14ac:dyDescent="0.35">
      <c r="A609" s="9">
        <v>40571</v>
      </c>
      <c r="B609" s="13">
        <v>0.18</v>
      </c>
      <c r="C609" s="8">
        <v>0.93</v>
      </c>
      <c r="D609" s="8">
        <v>0.1045</v>
      </c>
      <c r="E609" s="8">
        <v>31</v>
      </c>
      <c r="F609">
        <f t="shared" si="27"/>
        <v>0.26227741028485446</v>
      </c>
      <c r="G609">
        <f t="shared" si="28"/>
        <v>-0.29730716734328971</v>
      </c>
      <c r="H609">
        <f t="shared" si="29"/>
        <v>0.18969103692456854</v>
      </c>
    </row>
    <row r="610" spans="1:8" x14ac:dyDescent="0.35">
      <c r="A610" s="7">
        <v>40571</v>
      </c>
      <c r="B610" s="12">
        <v>0.22</v>
      </c>
      <c r="C610" s="6">
        <v>0.8</v>
      </c>
      <c r="D610" s="6">
        <v>0</v>
      </c>
      <c r="E610" s="6">
        <v>38</v>
      </c>
      <c r="F610">
        <f t="shared" si="27"/>
        <v>0.26166786816876869</v>
      </c>
      <c r="G610">
        <f t="shared" si="28"/>
        <v>-0.29600783410892223</v>
      </c>
      <c r="H610">
        <f t="shared" si="29"/>
        <v>0.1890396150189515</v>
      </c>
    </row>
    <row r="611" spans="1:8" x14ac:dyDescent="0.35">
      <c r="A611" s="9">
        <v>40571</v>
      </c>
      <c r="B611" s="13">
        <v>0.2</v>
      </c>
      <c r="C611" s="8">
        <v>0.86</v>
      </c>
      <c r="D611" s="8">
        <v>0</v>
      </c>
      <c r="E611" s="8">
        <v>41</v>
      </c>
      <c r="F611">
        <f t="shared" si="27"/>
        <v>0.26173974483594231</v>
      </c>
      <c r="G611">
        <f t="shared" si="28"/>
        <v>-0.29532583452209865</v>
      </c>
      <c r="H611">
        <f t="shared" si="29"/>
        <v>0.18797222407457867</v>
      </c>
    </row>
    <row r="612" spans="1:8" x14ac:dyDescent="0.35">
      <c r="A612" s="7">
        <v>40571</v>
      </c>
      <c r="B612" s="12">
        <v>0.22</v>
      </c>
      <c r="C612" s="6">
        <v>0.8</v>
      </c>
      <c r="D612" s="6">
        <v>0</v>
      </c>
      <c r="E612" s="6">
        <v>80</v>
      </c>
      <c r="F612">
        <f t="shared" si="27"/>
        <v>0.26153574020456721</v>
      </c>
      <c r="G612">
        <f t="shared" si="28"/>
        <v>-0.29468433748999528</v>
      </c>
      <c r="H612">
        <f t="shared" si="29"/>
        <v>0.18707056996593174</v>
      </c>
    </row>
    <row r="613" spans="1:8" x14ac:dyDescent="0.35">
      <c r="A613" s="9">
        <v>40571</v>
      </c>
      <c r="B613" s="13">
        <v>0.24</v>
      </c>
      <c r="C613" s="8">
        <v>0.75</v>
      </c>
      <c r="D613" s="8">
        <v>0.1343</v>
      </c>
      <c r="E613" s="8">
        <v>149</v>
      </c>
      <c r="F613">
        <f t="shared" si="27"/>
        <v>0.26157178427498634</v>
      </c>
      <c r="G613">
        <f t="shared" si="28"/>
        <v>-0.29582367886613997</v>
      </c>
      <c r="H613">
        <f t="shared" si="29"/>
        <v>0.18859580746678142</v>
      </c>
    </row>
    <row r="614" spans="1:8" x14ac:dyDescent="0.35">
      <c r="A614" s="7">
        <v>40571</v>
      </c>
      <c r="B614" s="12">
        <v>0.24</v>
      </c>
      <c r="C614" s="6">
        <v>0.75</v>
      </c>
      <c r="D614" s="6">
        <v>0.19400000000000001</v>
      </c>
      <c r="E614" s="6">
        <v>109</v>
      </c>
      <c r="F614">
        <f t="shared" si="27"/>
        <v>0.26134110478518535</v>
      </c>
      <c r="G614">
        <f t="shared" si="28"/>
        <v>-0.29984912383625206</v>
      </c>
      <c r="H614">
        <f t="shared" si="29"/>
        <v>0.19065005695698559</v>
      </c>
    </row>
    <row r="615" spans="1:8" x14ac:dyDescent="0.35">
      <c r="A615" s="9">
        <v>40571</v>
      </c>
      <c r="B615" s="13">
        <v>0.24</v>
      </c>
      <c r="C615" s="8">
        <v>0.75</v>
      </c>
      <c r="D615" s="8">
        <v>0.1343</v>
      </c>
      <c r="E615" s="8">
        <v>89</v>
      </c>
      <c r="F615">
        <f t="shared" si="27"/>
        <v>0.26100482090279037</v>
      </c>
      <c r="G615">
        <f t="shared" si="28"/>
        <v>-0.30186695045412287</v>
      </c>
      <c r="H615">
        <f t="shared" si="29"/>
        <v>0.19061300742813198</v>
      </c>
    </row>
    <row r="616" spans="1:8" x14ac:dyDescent="0.35">
      <c r="A616" s="7">
        <v>40571</v>
      </c>
      <c r="B616" s="12">
        <v>0.24</v>
      </c>
      <c r="C616" s="6">
        <v>0.7</v>
      </c>
      <c r="D616" s="6">
        <v>0.19400000000000001</v>
      </c>
      <c r="E616" s="6">
        <v>62</v>
      </c>
      <c r="F616">
        <f t="shared" si="27"/>
        <v>0.26075772736291014</v>
      </c>
      <c r="G616">
        <f t="shared" si="28"/>
        <v>-0.30303439897364903</v>
      </c>
      <c r="H616">
        <f t="shared" si="29"/>
        <v>0.19113317236280788</v>
      </c>
    </row>
    <row r="617" spans="1:8" x14ac:dyDescent="0.35">
      <c r="A617" s="9">
        <v>40571</v>
      </c>
      <c r="B617" s="13">
        <v>0.22</v>
      </c>
      <c r="C617" s="8">
        <v>0.75</v>
      </c>
      <c r="D617" s="8">
        <v>0.1343</v>
      </c>
      <c r="E617" s="8">
        <v>58</v>
      </c>
      <c r="F617">
        <f t="shared" si="27"/>
        <v>0.26078493054591667</v>
      </c>
      <c r="G617">
        <f t="shared" si="28"/>
        <v>-0.30310574373260979</v>
      </c>
      <c r="H617">
        <f t="shared" si="29"/>
        <v>0.19113626971744604</v>
      </c>
    </row>
    <row r="618" spans="1:8" x14ac:dyDescent="0.35">
      <c r="A618" s="7">
        <v>40571</v>
      </c>
      <c r="B618" s="12">
        <v>0.24</v>
      </c>
      <c r="C618" s="6">
        <v>0.65</v>
      </c>
      <c r="D618" s="6">
        <v>0.35820000000000002</v>
      </c>
      <c r="E618" s="6">
        <v>26</v>
      </c>
      <c r="F618">
        <f t="shared" si="27"/>
        <v>0.26078753485762435</v>
      </c>
      <c r="G618">
        <f t="shared" si="28"/>
        <v>-0.30315389278981597</v>
      </c>
      <c r="H618">
        <f t="shared" si="29"/>
        <v>0.19109841210380071</v>
      </c>
    </row>
    <row r="619" spans="1:8" x14ac:dyDescent="0.35">
      <c r="A619" s="9">
        <v>40571</v>
      </c>
      <c r="B619" s="13">
        <v>0.24</v>
      </c>
      <c r="C619" s="8">
        <v>0.6</v>
      </c>
      <c r="D619" s="8">
        <v>0.22389999999999999</v>
      </c>
      <c r="E619" s="8">
        <v>23</v>
      </c>
      <c r="F619">
        <f t="shared" si="27"/>
        <v>0.26145569126470664</v>
      </c>
      <c r="G619">
        <f t="shared" si="28"/>
        <v>-0.30301523873201425</v>
      </c>
      <c r="H619">
        <f t="shared" si="29"/>
        <v>0.19389268398275894</v>
      </c>
    </row>
    <row r="620" spans="1:8" x14ac:dyDescent="0.35">
      <c r="A620" s="7">
        <v>40572</v>
      </c>
      <c r="B620" s="12">
        <v>0.22</v>
      </c>
      <c r="C620" s="6">
        <v>0.64</v>
      </c>
      <c r="D620" s="6">
        <v>0.35820000000000002</v>
      </c>
      <c r="E620" s="6">
        <v>28</v>
      </c>
      <c r="F620">
        <f t="shared" si="27"/>
        <v>0.2621961328043762</v>
      </c>
      <c r="G620">
        <f t="shared" si="28"/>
        <v>-0.30334010583487447</v>
      </c>
      <c r="H620">
        <f t="shared" si="29"/>
        <v>0.1946677377269149</v>
      </c>
    </row>
    <row r="621" spans="1:8" x14ac:dyDescent="0.35">
      <c r="A621" s="9">
        <v>40572</v>
      </c>
      <c r="B621" s="13">
        <v>0.22</v>
      </c>
      <c r="C621" s="8">
        <v>0.64</v>
      </c>
      <c r="D621" s="8">
        <v>0.19400000000000001</v>
      </c>
      <c r="E621" s="8">
        <v>20</v>
      </c>
      <c r="F621">
        <f t="shared" si="27"/>
        <v>0.26234550007838814</v>
      </c>
      <c r="G621">
        <f t="shared" si="28"/>
        <v>-0.30327656196924008</v>
      </c>
      <c r="H621">
        <f t="shared" si="29"/>
        <v>0.19736688940874367</v>
      </c>
    </row>
    <row r="622" spans="1:8" x14ac:dyDescent="0.35">
      <c r="A622" s="7">
        <v>40572</v>
      </c>
      <c r="B622" s="12">
        <v>0.22</v>
      </c>
      <c r="C622" s="6">
        <v>0.64</v>
      </c>
      <c r="D622" s="6">
        <v>0.16420000000000001</v>
      </c>
      <c r="E622" s="6">
        <v>15</v>
      </c>
      <c r="F622">
        <f t="shared" si="27"/>
        <v>0.26257194969224906</v>
      </c>
      <c r="G622">
        <f t="shared" si="28"/>
        <v>-0.30324346092101645</v>
      </c>
      <c r="H622">
        <f t="shared" si="29"/>
        <v>0.19775732648329475</v>
      </c>
    </row>
    <row r="623" spans="1:8" x14ac:dyDescent="0.35">
      <c r="A623" s="9">
        <v>40572</v>
      </c>
      <c r="B623" s="13">
        <v>0.2</v>
      </c>
      <c r="C623" s="8">
        <v>0.64</v>
      </c>
      <c r="D623" s="8">
        <v>0.1343</v>
      </c>
      <c r="E623" s="8">
        <v>8</v>
      </c>
      <c r="F623">
        <f t="shared" si="27"/>
        <v>0.26285587247580583</v>
      </c>
      <c r="G623">
        <f t="shared" si="28"/>
        <v>-0.30323880182584068</v>
      </c>
      <c r="H623">
        <f t="shared" si="29"/>
        <v>0.1977158633278536</v>
      </c>
    </row>
    <row r="624" spans="1:8" x14ac:dyDescent="0.35">
      <c r="A624" s="7">
        <v>40572</v>
      </c>
      <c r="B624" s="12">
        <v>0.16</v>
      </c>
      <c r="C624" s="6">
        <v>0.69</v>
      </c>
      <c r="D624" s="6">
        <v>0.1045</v>
      </c>
      <c r="E624" s="6">
        <v>3</v>
      </c>
      <c r="F624">
        <f t="shared" si="27"/>
        <v>0.26252428453412191</v>
      </c>
      <c r="G624">
        <f t="shared" si="28"/>
        <v>-0.30328638533773017</v>
      </c>
      <c r="H624">
        <f t="shared" si="29"/>
        <v>0.1971462733552154</v>
      </c>
    </row>
    <row r="625" spans="1:8" x14ac:dyDescent="0.35">
      <c r="A625" s="9">
        <v>40572</v>
      </c>
      <c r="B625" s="13">
        <v>0.16</v>
      </c>
      <c r="C625" s="8">
        <v>0.64</v>
      </c>
      <c r="D625" s="8">
        <v>0.1343</v>
      </c>
      <c r="E625" s="8">
        <v>2</v>
      </c>
      <c r="F625">
        <f t="shared" si="27"/>
        <v>0.26079135502452916</v>
      </c>
      <c r="G625">
        <f t="shared" si="28"/>
        <v>-0.30270632485273613</v>
      </c>
      <c r="H625">
        <f t="shared" si="29"/>
        <v>0.19595799473706624</v>
      </c>
    </row>
    <row r="626" spans="1:8" x14ac:dyDescent="0.35">
      <c r="A626" s="7">
        <v>40572</v>
      </c>
      <c r="B626" s="12">
        <v>0.16</v>
      </c>
      <c r="C626" s="6">
        <v>0.59</v>
      </c>
      <c r="D626" s="6">
        <v>0.1045</v>
      </c>
      <c r="E626" s="6">
        <v>5</v>
      </c>
      <c r="F626">
        <f t="shared" si="27"/>
        <v>0.25901486441351751</v>
      </c>
      <c r="G626">
        <f t="shared" si="28"/>
        <v>-0.3028093529664469</v>
      </c>
      <c r="H626">
        <f t="shared" si="29"/>
        <v>0.19534345441619794</v>
      </c>
    </row>
    <row r="627" spans="1:8" x14ac:dyDescent="0.35">
      <c r="A627" s="9">
        <v>40572</v>
      </c>
      <c r="B627" s="13">
        <v>0.18</v>
      </c>
      <c r="C627" s="8">
        <v>0.55000000000000004</v>
      </c>
      <c r="D627" s="8">
        <v>0.16420000000000001</v>
      </c>
      <c r="E627" s="8">
        <v>34</v>
      </c>
      <c r="F627">
        <f t="shared" si="27"/>
        <v>0.25729813723021233</v>
      </c>
      <c r="G627">
        <f t="shared" si="28"/>
        <v>-0.30358902571240604</v>
      </c>
      <c r="H627">
        <f t="shared" si="29"/>
        <v>0.19416839577240386</v>
      </c>
    </row>
    <row r="628" spans="1:8" x14ac:dyDescent="0.35">
      <c r="A628" s="7">
        <v>40572</v>
      </c>
      <c r="B628" s="12">
        <v>0.18</v>
      </c>
      <c r="C628" s="6">
        <v>0.59</v>
      </c>
      <c r="D628" s="6">
        <v>8.9599999999999999E-2</v>
      </c>
      <c r="E628" s="6">
        <v>34</v>
      </c>
      <c r="F628">
        <f t="shared" si="27"/>
        <v>0.25670824844755868</v>
      </c>
      <c r="G628">
        <f t="shared" si="28"/>
        <v>-0.30418248592704067</v>
      </c>
      <c r="H628">
        <f t="shared" si="29"/>
        <v>0.19408678621612219</v>
      </c>
    </row>
    <row r="629" spans="1:8" x14ac:dyDescent="0.35">
      <c r="A629" s="9">
        <v>40572</v>
      </c>
      <c r="B629" s="13">
        <v>0.18</v>
      </c>
      <c r="C629" s="8">
        <v>0.64</v>
      </c>
      <c r="D629" s="8">
        <v>0.1045</v>
      </c>
      <c r="E629" s="8">
        <v>55</v>
      </c>
      <c r="F629">
        <f t="shared" si="27"/>
        <v>0.25611425132963306</v>
      </c>
      <c r="G629">
        <f t="shared" si="28"/>
        <v>-0.30446146764378362</v>
      </c>
      <c r="H629">
        <f t="shared" si="29"/>
        <v>0.19332558960624627</v>
      </c>
    </row>
    <row r="630" spans="1:8" x14ac:dyDescent="0.35">
      <c r="A630" s="7">
        <v>40572</v>
      </c>
      <c r="B630" s="12">
        <v>0.18</v>
      </c>
      <c r="C630" s="6">
        <v>0.64</v>
      </c>
      <c r="D630" s="6">
        <v>0.1343</v>
      </c>
      <c r="E630" s="6">
        <v>64</v>
      </c>
      <c r="F630">
        <f t="shared" si="27"/>
        <v>0.25599433072621397</v>
      </c>
      <c r="G630">
        <f t="shared" si="28"/>
        <v>-0.30442046993686672</v>
      </c>
      <c r="H630">
        <f t="shared" si="29"/>
        <v>0.19317936106295081</v>
      </c>
    </row>
    <row r="631" spans="1:8" x14ac:dyDescent="0.35">
      <c r="A631" s="9">
        <v>40572</v>
      </c>
      <c r="B631" s="13">
        <v>0.2</v>
      </c>
      <c r="C631" s="8">
        <v>0.59</v>
      </c>
      <c r="D631" s="8">
        <v>0.19400000000000001</v>
      </c>
      <c r="E631" s="8">
        <v>78</v>
      </c>
      <c r="F631">
        <f t="shared" si="27"/>
        <v>0.25611168847636734</v>
      </c>
      <c r="G631">
        <f t="shared" si="28"/>
        <v>-0.30443235417163911</v>
      </c>
      <c r="H631">
        <f t="shared" si="29"/>
        <v>0.19321619131840384</v>
      </c>
    </row>
    <row r="632" spans="1:8" x14ac:dyDescent="0.35">
      <c r="A632" s="7">
        <v>40572</v>
      </c>
      <c r="B632" s="12">
        <v>0.22</v>
      </c>
      <c r="C632" s="6">
        <v>0.55000000000000004</v>
      </c>
      <c r="D632" s="6">
        <v>0.16420000000000001</v>
      </c>
      <c r="E632" s="6">
        <v>65</v>
      </c>
      <c r="F632">
        <f t="shared" si="27"/>
        <v>0.25636665076762977</v>
      </c>
      <c r="G632">
        <f t="shared" si="28"/>
        <v>-0.30439195458809953</v>
      </c>
      <c r="H632">
        <f t="shared" si="29"/>
        <v>0.1931667538200301</v>
      </c>
    </row>
    <row r="633" spans="1:8" x14ac:dyDescent="0.35">
      <c r="A633" s="9">
        <v>40572</v>
      </c>
      <c r="B633" s="13">
        <v>0.22</v>
      </c>
      <c r="C633" s="8">
        <v>0.6</v>
      </c>
      <c r="D633" s="8">
        <v>0.1343</v>
      </c>
      <c r="E633" s="8">
        <v>99</v>
      </c>
      <c r="F633">
        <f t="shared" si="27"/>
        <v>0.25636773526756268</v>
      </c>
      <c r="G633">
        <f t="shared" si="28"/>
        <v>-0.30440483077851799</v>
      </c>
      <c r="H633">
        <f t="shared" si="29"/>
        <v>0.19317955730270026</v>
      </c>
    </row>
    <row r="634" spans="1:8" x14ac:dyDescent="0.35">
      <c r="A634" s="7">
        <v>40572</v>
      </c>
      <c r="B634" s="12">
        <v>0.22</v>
      </c>
      <c r="C634" s="6">
        <v>0.69</v>
      </c>
      <c r="D634" s="6">
        <v>0.25369999999999998</v>
      </c>
      <c r="E634" s="6">
        <v>120</v>
      </c>
      <c r="F634">
        <f t="shared" si="27"/>
        <v>0.25653706466184428</v>
      </c>
      <c r="G634">
        <f t="shared" si="28"/>
        <v>-0.30448852877636656</v>
      </c>
      <c r="H634">
        <f t="shared" si="29"/>
        <v>0.19390990924304857</v>
      </c>
    </row>
    <row r="635" spans="1:8" x14ac:dyDescent="0.35">
      <c r="A635" s="9">
        <v>40572</v>
      </c>
      <c r="B635" s="13">
        <v>0.24</v>
      </c>
      <c r="C635" s="8">
        <v>0.6</v>
      </c>
      <c r="D635" s="8">
        <v>0.16420000000000001</v>
      </c>
      <c r="E635" s="8">
        <v>107</v>
      </c>
      <c r="F635">
        <f t="shared" si="27"/>
        <v>0.25695196166921702</v>
      </c>
      <c r="G635">
        <f t="shared" si="28"/>
        <v>-0.30609889468628942</v>
      </c>
      <c r="H635">
        <f t="shared" si="29"/>
        <v>0.1927841985946655</v>
      </c>
    </row>
    <row r="636" spans="1:8" x14ac:dyDescent="0.35">
      <c r="A636" s="7">
        <v>40572</v>
      </c>
      <c r="B636" s="12">
        <v>0.24</v>
      </c>
      <c r="C636" s="6">
        <v>0.6</v>
      </c>
      <c r="D636" s="6">
        <v>0</v>
      </c>
      <c r="E636" s="6">
        <v>91</v>
      </c>
      <c r="F636">
        <f t="shared" si="27"/>
        <v>0.2566346657121521</v>
      </c>
      <c r="G636">
        <f t="shared" si="28"/>
        <v>-0.30625781521262208</v>
      </c>
      <c r="H636">
        <f t="shared" si="29"/>
        <v>0.19321577294589304</v>
      </c>
    </row>
    <row r="637" spans="1:8" x14ac:dyDescent="0.35">
      <c r="A637" s="9">
        <v>40572</v>
      </c>
      <c r="B637" s="13">
        <v>0.22</v>
      </c>
      <c r="C637" s="8">
        <v>0.69</v>
      </c>
      <c r="D637" s="8">
        <v>0.1343</v>
      </c>
      <c r="E637" s="8">
        <v>68</v>
      </c>
      <c r="F637">
        <f t="shared" si="27"/>
        <v>0.25638587519546874</v>
      </c>
      <c r="G637">
        <f t="shared" si="28"/>
        <v>-0.30629548407185347</v>
      </c>
      <c r="H637">
        <f t="shared" si="29"/>
        <v>0.19553561484583973</v>
      </c>
    </row>
    <row r="638" spans="1:8" x14ac:dyDescent="0.35">
      <c r="A638" s="7">
        <v>40572</v>
      </c>
      <c r="B638" s="12">
        <v>0.22</v>
      </c>
      <c r="C638" s="6">
        <v>0.69</v>
      </c>
      <c r="D638" s="6">
        <v>0.25369999999999998</v>
      </c>
      <c r="E638" s="6">
        <v>58</v>
      </c>
      <c r="F638">
        <f t="shared" si="27"/>
        <v>0.25639102512862116</v>
      </c>
      <c r="G638">
        <f t="shared" si="28"/>
        <v>-0.3064567680323978</v>
      </c>
      <c r="H638">
        <f t="shared" si="29"/>
        <v>0.1956515125486987</v>
      </c>
    </row>
    <row r="639" spans="1:8" x14ac:dyDescent="0.35">
      <c r="A639" s="9">
        <v>40572</v>
      </c>
      <c r="B639" s="13">
        <v>0.18</v>
      </c>
      <c r="C639" s="8">
        <v>0.74</v>
      </c>
      <c r="D639" s="8">
        <v>8.9599999999999999E-2</v>
      </c>
      <c r="E639" s="8">
        <v>43</v>
      </c>
      <c r="F639">
        <f t="shared" si="27"/>
        <v>0.25639198402260327</v>
      </c>
      <c r="G639">
        <f t="shared" si="28"/>
        <v>-0.30642530218059844</v>
      </c>
      <c r="H639">
        <f t="shared" si="29"/>
        <v>0.19585487687596004</v>
      </c>
    </row>
    <row r="640" spans="1:8" x14ac:dyDescent="0.35">
      <c r="A640" s="7">
        <v>40572</v>
      </c>
      <c r="B640" s="12">
        <v>0.18</v>
      </c>
      <c r="C640" s="6">
        <v>0.74</v>
      </c>
      <c r="D640" s="6">
        <v>8.9599999999999999E-2</v>
      </c>
      <c r="E640" s="6">
        <v>36</v>
      </c>
      <c r="F640">
        <f t="shared" si="27"/>
        <v>0.25599311017629345</v>
      </c>
      <c r="G640">
        <f t="shared" si="28"/>
        <v>-0.30601328330382105</v>
      </c>
      <c r="H640">
        <f t="shared" si="29"/>
        <v>0.19534728923821099</v>
      </c>
    </row>
    <row r="641" spans="1:8" x14ac:dyDescent="0.35">
      <c r="A641" s="9">
        <v>40572</v>
      </c>
      <c r="B641" s="13">
        <v>0.16</v>
      </c>
      <c r="C641" s="8">
        <v>0.8</v>
      </c>
      <c r="D641" s="8">
        <v>8.9599999999999999E-2</v>
      </c>
      <c r="E641" s="8">
        <v>32</v>
      </c>
      <c r="F641">
        <f t="shared" si="27"/>
        <v>0.25543771512811964</v>
      </c>
      <c r="G641">
        <f t="shared" si="28"/>
        <v>-0.30542336540770265</v>
      </c>
      <c r="H641">
        <f t="shared" si="29"/>
        <v>0.19463537520368451</v>
      </c>
    </row>
    <row r="642" spans="1:8" x14ac:dyDescent="0.35">
      <c r="A642" s="7">
        <v>40572</v>
      </c>
      <c r="B642" s="12">
        <v>0.16</v>
      </c>
      <c r="C642" s="6">
        <v>0.8</v>
      </c>
      <c r="D642" s="6">
        <v>8.9599999999999999E-2</v>
      </c>
      <c r="E642" s="6">
        <v>33</v>
      </c>
      <c r="F642">
        <f t="shared" si="27"/>
        <v>0.25449908301227603</v>
      </c>
      <c r="G642">
        <f t="shared" si="28"/>
        <v>-0.30446318009450979</v>
      </c>
      <c r="H642">
        <f t="shared" si="29"/>
        <v>0.19380699054138761</v>
      </c>
    </row>
    <row r="643" spans="1:8" x14ac:dyDescent="0.35">
      <c r="A643" s="9">
        <v>40573</v>
      </c>
      <c r="B643" s="13">
        <v>0.16</v>
      </c>
      <c r="C643" s="8">
        <v>0.8</v>
      </c>
      <c r="D643" s="8">
        <v>0.1045</v>
      </c>
      <c r="E643" s="8">
        <v>33</v>
      </c>
      <c r="F643">
        <f t="shared" ref="F643:F706" si="30">CORREL(B643:B1642,E643:E1642)</f>
        <v>0.25358687448102385</v>
      </c>
      <c r="G643">
        <f t="shared" ref="G643:G706" si="31">CORREL(C643:C1642,E643:E1642)</f>
        <v>-0.30353274824503262</v>
      </c>
      <c r="H643">
        <f t="shared" ref="H643:H706" si="32">CORREL(D643:D1642,E643:E1642)</f>
        <v>0.19299991620681015</v>
      </c>
    </row>
    <row r="644" spans="1:8" x14ac:dyDescent="0.35">
      <c r="A644" s="7">
        <v>40573</v>
      </c>
      <c r="B644" s="12">
        <v>0.14000000000000001</v>
      </c>
      <c r="C644" s="6">
        <v>0.8</v>
      </c>
      <c r="D644" s="6">
        <v>0</v>
      </c>
      <c r="E644" s="6">
        <v>29</v>
      </c>
      <c r="F644">
        <f t="shared" si="30"/>
        <v>0.25266715506878767</v>
      </c>
      <c r="G644">
        <f t="shared" si="31"/>
        <v>-0.30259428889216061</v>
      </c>
      <c r="H644">
        <f t="shared" si="32"/>
        <v>0.19231641969521557</v>
      </c>
    </row>
    <row r="645" spans="1:8" x14ac:dyDescent="0.35">
      <c r="A645" s="9">
        <v>40573</v>
      </c>
      <c r="B645" s="13">
        <v>0.16</v>
      </c>
      <c r="C645" s="8">
        <v>0.8</v>
      </c>
      <c r="D645" s="8">
        <v>0</v>
      </c>
      <c r="E645" s="8">
        <v>11</v>
      </c>
      <c r="F645">
        <f t="shared" si="30"/>
        <v>0.25131031173589141</v>
      </c>
      <c r="G645">
        <f t="shared" si="31"/>
        <v>-0.30149547363270202</v>
      </c>
      <c r="H645">
        <f t="shared" si="32"/>
        <v>0.19059610202045985</v>
      </c>
    </row>
    <row r="646" spans="1:8" x14ac:dyDescent="0.35">
      <c r="A646" s="7">
        <v>40573</v>
      </c>
      <c r="B646" s="12">
        <v>0.14000000000000001</v>
      </c>
      <c r="C646" s="6">
        <v>0.93</v>
      </c>
      <c r="D646" s="6">
        <v>0</v>
      </c>
      <c r="E646" s="6">
        <v>8</v>
      </c>
      <c r="F646">
        <f t="shared" si="30"/>
        <v>0.24966194485021503</v>
      </c>
      <c r="G646">
        <f t="shared" si="31"/>
        <v>-0.29975394133745059</v>
      </c>
      <c r="H646">
        <f t="shared" si="32"/>
        <v>0.1877996079268352</v>
      </c>
    </row>
    <row r="647" spans="1:8" x14ac:dyDescent="0.35">
      <c r="A647" s="9">
        <v>40573</v>
      </c>
      <c r="B647" s="13">
        <v>0.14000000000000001</v>
      </c>
      <c r="C647" s="8">
        <v>0.93</v>
      </c>
      <c r="D647" s="8">
        <v>0</v>
      </c>
      <c r="E647" s="8">
        <v>1</v>
      </c>
      <c r="F647">
        <f t="shared" si="30"/>
        <v>0.2473199944492078</v>
      </c>
      <c r="G647">
        <f t="shared" si="31"/>
        <v>-0.29674501985454016</v>
      </c>
      <c r="H647">
        <f t="shared" si="32"/>
        <v>0.18479468932292697</v>
      </c>
    </row>
    <row r="648" spans="1:8" x14ac:dyDescent="0.35">
      <c r="A648" s="7">
        <v>40573</v>
      </c>
      <c r="B648" s="12">
        <v>0.14000000000000001</v>
      </c>
      <c r="C648" s="6">
        <v>0.86</v>
      </c>
      <c r="D648" s="6">
        <v>0</v>
      </c>
      <c r="E648" s="6">
        <v>3</v>
      </c>
      <c r="F648">
        <f t="shared" si="30"/>
        <v>0.24465151424223486</v>
      </c>
      <c r="G648">
        <f t="shared" si="31"/>
        <v>-0.2932406936317129</v>
      </c>
      <c r="H648">
        <f t="shared" si="32"/>
        <v>0.18134968727679407</v>
      </c>
    </row>
    <row r="649" spans="1:8" x14ac:dyDescent="0.35">
      <c r="A649" s="9">
        <v>40573</v>
      </c>
      <c r="B649" s="13">
        <v>0.14000000000000001</v>
      </c>
      <c r="C649" s="8">
        <v>0.86</v>
      </c>
      <c r="D649" s="8">
        <v>0</v>
      </c>
      <c r="E649" s="8">
        <v>3</v>
      </c>
      <c r="F649">
        <f t="shared" si="30"/>
        <v>0.24203371375605964</v>
      </c>
      <c r="G649">
        <f t="shared" si="31"/>
        <v>-0.29049361701215276</v>
      </c>
      <c r="H649">
        <f t="shared" si="32"/>
        <v>0.1779701542143528</v>
      </c>
    </row>
    <row r="650" spans="1:8" x14ac:dyDescent="0.35">
      <c r="A650" s="7">
        <v>40573</v>
      </c>
      <c r="B650" s="12">
        <v>0.14000000000000001</v>
      </c>
      <c r="C650" s="6">
        <v>0.86</v>
      </c>
      <c r="D650" s="6">
        <v>0</v>
      </c>
      <c r="E650" s="6">
        <v>12</v>
      </c>
      <c r="F650">
        <f t="shared" si="30"/>
        <v>0.23938266791865481</v>
      </c>
      <c r="G650">
        <f t="shared" si="31"/>
        <v>-0.28770922665438997</v>
      </c>
      <c r="H650">
        <f t="shared" si="32"/>
        <v>0.17454284573873308</v>
      </c>
    </row>
    <row r="651" spans="1:8" x14ac:dyDescent="0.35">
      <c r="A651" s="9">
        <v>40573</v>
      </c>
      <c r="B651" s="13">
        <v>0.16</v>
      </c>
      <c r="C651" s="8">
        <v>0.8</v>
      </c>
      <c r="D651" s="8">
        <v>0</v>
      </c>
      <c r="E651" s="8">
        <v>38</v>
      </c>
      <c r="F651">
        <f t="shared" si="30"/>
        <v>0.23709907180555767</v>
      </c>
      <c r="G651">
        <f t="shared" si="31"/>
        <v>-0.28532862851246682</v>
      </c>
      <c r="H651">
        <f t="shared" si="32"/>
        <v>0.17160191081480219</v>
      </c>
    </row>
    <row r="652" spans="1:8" x14ac:dyDescent="0.35">
      <c r="A652" s="7">
        <v>40573</v>
      </c>
      <c r="B652" s="12">
        <v>0.18</v>
      </c>
      <c r="C652" s="6">
        <v>0.8</v>
      </c>
      <c r="D652" s="6">
        <v>0</v>
      </c>
      <c r="E652" s="6">
        <v>64</v>
      </c>
      <c r="F652">
        <f t="shared" si="30"/>
        <v>0.23625562695339483</v>
      </c>
      <c r="G652">
        <f t="shared" si="31"/>
        <v>-0.28447444534633426</v>
      </c>
      <c r="H652">
        <f t="shared" si="32"/>
        <v>0.17025505515576048</v>
      </c>
    </row>
    <row r="653" spans="1:8" x14ac:dyDescent="0.35">
      <c r="A653" s="9">
        <v>40573</v>
      </c>
      <c r="B653" s="13">
        <v>0.22</v>
      </c>
      <c r="C653" s="8">
        <v>0.75</v>
      </c>
      <c r="D653" s="8">
        <v>0</v>
      </c>
      <c r="E653" s="8">
        <v>59</v>
      </c>
      <c r="F653">
        <f t="shared" si="30"/>
        <v>0.23635105934848827</v>
      </c>
      <c r="G653">
        <f t="shared" si="31"/>
        <v>-0.28481734156429911</v>
      </c>
      <c r="H653">
        <f t="shared" si="32"/>
        <v>0.1706463571667641</v>
      </c>
    </row>
    <row r="654" spans="1:8" x14ac:dyDescent="0.35">
      <c r="A654" s="7">
        <v>40573</v>
      </c>
      <c r="B654" s="12">
        <v>0.3</v>
      </c>
      <c r="C654" s="6">
        <v>0.52</v>
      </c>
      <c r="D654" s="6">
        <v>0.1045</v>
      </c>
      <c r="E654" s="6">
        <v>97</v>
      </c>
      <c r="F654">
        <f t="shared" si="30"/>
        <v>0.2363428142922637</v>
      </c>
      <c r="G654">
        <f t="shared" si="31"/>
        <v>-0.28482228947205901</v>
      </c>
      <c r="H654">
        <f t="shared" si="32"/>
        <v>0.17069546640209907</v>
      </c>
    </row>
    <row r="655" spans="1:8" x14ac:dyDescent="0.35">
      <c r="A655" s="9">
        <v>40573</v>
      </c>
      <c r="B655" s="13">
        <v>0.28000000000000003</v>
      </c>
      <c r="C655" s="8">
        <v>0.61</v>
      </c>
      <c r="D655" s="8">
        <v>0.1045</v>
      </c>
      <c r="E655" s="8">
        <v>84</v>
      </c>
      <c r="F655">
        <f t="shared" si="30"/>
        <v>0.23507095967466507</v>
      </c>
      <c r="G655">
        <f t="shared" si="31"/>
        <v>-0.28435582256996955</v>
      </c>
      <c r="H655">
        <f t="shared" si="32"/>
        <v>0.17187621894796518</v>
      </c>
    </row>
    <row r="656" spans="1:8" x14ac:dyDescent="0.35">
      <c r="A656" s="7">
        <v>40573</v>
      </c>
      <c r="B656" s="12">
        <v>0.28000000000000003</v>
      </c>
      <c r="C656" s="6">
        <v>0.61</v>
      </c>
      <c r="D656" s="6">
        <v>8.9599999999999999E-2</v>
      </c>
      <c r="E656" s="6">
        <v>122</v>
      </c>
      <c r="F656">
        <f t="shared" si="30"/>
        <v>0.23452644117559807</v>
      </c>
      <c r="G656">
        <f t="shared" si="31"/>
        <v>-0.2844486668049987</v>
      </c>
      <c r="H656">
        <f t="shared" si="32"/>
        <v>0.17260428305319261</v>
      </c>
    </row>
    <row r="657" spans="1:8" x14ac:dyDescent="0.35">
      <c r="A657" s="9">
        <v>40573</v>
      </c>
      <c r="B657" s="13">
        <v>0.3</v>
      </c>
      <c r="C657" s="8">
        <v>0.56000000000000005</v>
      </c>
      <c r="D657" s="8">
        <v>0</v>
      </c>
      <c r="E657" s="8">
        <v>109</v>
      </c>
      <c r="F657">
        <f t="shared" si="30"/>
        <v>0.2327870621538046</v>
      </c>
      <c r="G657">
        <f t="shared" si="31"/>
        <v>-0.28502480954657261</v>
      </c>
      <c r="H657">
        <f t="shared" si="32"/>
        <v>0.17513248412272719</v>
      </c>
    </row>
    <row r="658" spans="1:8" x14ac:dyDescent="0.35">
      <c r="A658" s="7">
        <v>40573</v>
      </c>
      <c r="B658" s="12">
        <v>0.3</v>
      </c>
      <c r="C658" s="6">
        <v>0.56000000000000005</v>
      </c>
      <c r="D658" s="6">
        <v>0</v>
      </c>
      <c r="E658" s="6">
        <v>123</v>
      </c>
      <c r="F658">
        <f t="shared" si="30"/>
        <v>0.23093087562658873</v>
      </c>
      <c r="G658">
        <f t="shared" si="31"/>
        <v>-0.28484021612270621</v>
      </c>
      <c r="H658">
        <f t="shared" si="32"/>
        <v>0.1789389404274129</v>
      </c>
    </row>
    <row r="659" spans="1:8" x14ac:dyDescent="0.35">
      <c r="A659" s="9">
        <v>40573</v>
      </c>
      <c r="B659" s="13">
        <v>0.3</v>
      </c>
      <c r="C659" s="8">
        <v>0.56000000000000005</v>
      </c>
      <c r="D659" s="8">
        <v>0.19400000000000001</v>
      </c>
      <c r="E659" s="8">
        <v>77</v>
      </c>
      <c r="F659">
        <f t="shared" si="30"/>
        <v>0.22845094759587947</v>
      </c>
      <c r="G659">
        <f t="shared" si="31"/>
        <v>-0.2847059466138932</v>
      </c>
      <c r="H659">
        <f t="shared" si="32"/>
        <v>0.18392691590424845</v>
      </c>
    </row>
    <row r="660" spans="1:8" x14ac:dyDescent="0.35">
      <c r="A660" s="7">
        <v>40573</v>
      </c>
      <c r="B660" s="12">
        <v>0.26</v>
      </c>
      <c r="C660" s="6">
        <v>0.65</v>
      </c>
      <c r="D660" s="6">
        <v>0.16420000000000001</v>
      </c>
      <c r="E660" s="6">
        <v>65</v>
      </c>
      <c r="F660">
        <f t="shared" si="30"/>
        <v>0.22810258540466832</v>
      </c>
      <c r="G660">
        <f t="shared" si="31"/>
        <v>-0.28460535235903756</v>
      </c>
      <c r="H660">
        <f t="shared" si="32"/>
        <v>0.18391818945671004</v>
      </c>
    </row>
    <row r="661" spans="1:8" x14ac:dyDescent="0.35">
      <c r="A661" s="9">
        <v>40573</v>
      </c>
      <c r="B661" s="13">
        <v>0.26</v>
      </c>
      <c r="C661" s="8">
        <v>0.65</v>
      </c>
      <c r="D661" s="8">
        <v>0.19400000000000001</v>
      </c>
      <c r="E661" s="8">
        <v>55</v>
      </c>
      <c r="F661">
        <f t="shared" si="30"/>
        <v>0.22815628973714039</v>
      </c>
      <c r="G661">
        <f t="shared" si="31"/>
        <v>-0.28464094214159175</v>
      </c>
      <c r="H661">
        <f t="shared" si="32"/>
        <v>0.18393746729989111</v>
      </c>
    </row>
    <row r="662" spans="1:8" x14ac:dyDescent="0.35">
      <c r="A662" s="7">
        <v>40573</v>
      </c>
      <c r="B662" s="12">
        <v>0.26</v>
      </c>
      <c r="C662" s="6">
        <v>0.65</v>
      </c>
      <c r="D662" s="6">
        <v>0.1045</v>
      </c>
      <c r="E662" s="6">
        <v>33</v>
      </c>
      <c r="F662">
        <f t="shared" si="30"/>
        <v>0.22848869115639914</v>
      </c>
      <c r="G662">
        <f t="shared" si="31"/>
        <v>-0.28456554059656819</v>
      </c>
      <c r="H662">
        <f t="shared" si="32"/>
        <v>0.18396118772108089</v>
      </c>
    </row>
    <row r="663" spans="1:8" x14ac:dyDescent="0.35">
      <c r="A663" s="9">
        <v>40573</v>
      </c>
      <c r="B663" s="13">
        <v>0.24</v>
      </c>
      <c r="C663" s="8">
        <v>0.7</v>
      </c>
      <c r="D663" s="8">
        <v>0.16420000000000001</v>
      </c>
      <c r="E663" s="8">
        <v>28</v>
      </c>
      <c r="F663">
        <f t="shared" si="30"/>
        <v>0.22951688081325369</v>
      </c>
      <c r="G663">
        <f t="shared" si="31"/>
        <v>-0.28434221501851759</v>
      </c>
      <c r="H663">
        <f t="shared" si="32"/>
        <v>0.18315145598620913</v>
      </c>
    </row>
    <row r="664" spans="1:8" x14ac:dyDescent="0.35">
      <c r="A664" s="7">
        <v>40573</v>
      </c>
      <c r="B664" s="12">
        <v>0.24</v>
      </c>
      <c r="C664" s="6">
        <v>0.7</v>
      </c>
      <c r="D664" s="6">
        <v>0.19400000000000001</v>
      </c>
      <c r="E664" s="6">
        <v>21</v>
      </c>
      <c r="F664">
        <f t="shared" si="30"/>
        <v>0.23014979273095629</v>
      </c>
      <c r="G664">
        <f t="shared" si="31"/>
        <v>-0.28371176937857473</v>
      </c>
      <c r="H664">
        <f t="shared" si="32"/>
        <v>0.18293189342069319</v>
      </c>
    </row>
    <row r="665" spans="1:8" x14ac:dyDescent="0.35">
      <c r="A665" s="9">
        <v>40573</v>
      </c>
      <c r="B665" s="13">
        <v>0.24</v>
      </c>
      <c r="C665" s="8">
        <v>0.65</v>
      </c>
      <c r="D665" s="8">
        <v>0.28360000000000002</v>
      </c>
      <c r="E665" s="8">
        <v>21</v>
      </c>
      <c r="F665">
        <f t="shared" si="30"/>
        <v>0.23094157249793187</v>
      </c>
      <c r="G665">
        <f t="shared" si="31"/>
        <v>-0.2829771146860855</v>
      </c>
      <c r="H665">
        <f t="shared" si="32"/>
        <v>0.18317339258117515</v>
      </c>
    </row>
    <row r="666" spans="1:8" x14ac:dyDescent="0.35">
      <c r="A666" s="7">
        <v>40574</v>
      </c>
      <c r="B666" s="12">
        <v>0.24</v>
      </c>
      <c r="C666" s="6">
        <v>0.65</v>
      </c>
      <c r="D666" s="6">
        <v>0.22389999999999999</v>
      </c>
      <c r="E666" s="6">
        <v>7</v>
      </c>
      <c r="F666">
        <f t="shared" si="30"/>
        <v>0.23173981894113899</v>
      </c>
      <c r="G666">
        <f t="shared" si="31"/>
        <v>-0.28272072758657135</v>
      </c>
      <c r="H666">
        <f t="shared" si="32"/>
        <v>0.1850121163047217</v>
      </c>
    </row>
    <row r="667" spans="1:8" x14ac:dyDescent="0.35">
      <c r="A667" s="9">
        <v>40574</v>
      </c>
      <c r="B667" s="13">
        <v>0.22</v>
      </c>
      <c r="C667" s="8">
        <v>0.64</v>
      </c>
      <c r="D667" s="8">
        <v>0.25369999999999998</v>
      </c>
      <c r="E667" s="8">
        <v>7</v>
      </c>
      <c r="F667">
        <f t="shared" si="30"/>
        <v>0.2328905578756745</v>
      </c>
      <c r="G667">
        <f t="shared" si="31"/>
        <v>-0.28248353535906906</v>
      </c>
      <c r="H667">
        <f t="shared" si="32"/>
        <v>0.18608904715825372</v>
      </c>
    </row>
    <row r="668" spans="1:8" x14ac:dyDescent="0.35">
      <c r="A668" s="7">
        <v>40574</v>
      </c>
      <c r="B668" s="12">
        <v>0.22</v>
      </c>
      <c r="C668" s="6">
        <v>0.64</v>
      </c>
      <c r="D668" s="6">
        <v>0.19400000000000001</v>
      </c>
      <c r="E668" s="6">
        <v>1</v>
      </c>
      <c r="F668">
        <f t="shared" si="30"/>
        <v>0.23321281214874576</v>
      </c>
      <c r="G668">
        <f t="shared" si="31"/>
        <v>-0.28238442458586438</v>
      </c>
      <c r="H668">
        <f t="shared" si="32"/>
        <v>0.18787312001454057</v>
      </c>
    </row>
    <row r="669" spans="1:8" x14ac:dyDescent="0.35">
      <c r="A669" s="9">
        <v>40574</v>
      </c>
      <c r="B669" s="13">
        <v>0.22</v>
      </c>
      <c r="C669" s="8">
        <v>0.64</v>
      </c>
      <c r="D669" s="8">
        <v>0.19400000000000001</v>
      </c>
      <c r="E669" s="8">
        <v>2</v>
      </c>
      <c r="F669">
        <f t="shared" si="30"/>
        <v>0.23361702598406631</v>
      </c>
      <c r="G669">
        <f t="shared" si="31"/>
        <v>-0.28232687876196677</v>
      </c>
      <c r="H669">
        <f t="shared" si="32"/>
        <v>0.18837728973363779</v>
      </c>
    </row>
    <row r="670" spans="1:8" x14ac:dyDescent="0.35">
      <c r="A670" s="7">
        <v>40574</v>
      </c>
      <c r="B670" s="12">
        <v>0.2</v>
      </c>
      <c r="C670" s="6">
        <v>0.59</v>
      </c>
      <c r="D670" s="6">
        <v>0.22389999999999999</v>
      </c>
      <c r="E670" s="6">
        <v>2</v>
      </c>
      <c r="F670">
        <f t="shared" si="30"/>
        <v>0.23401251473293358</v>
      </c>
      <c r="G670">
        <f t="shared" si="31"/>
        <v>-0.28226210637916732</v>
      </c>
      <c r="H670">
        <f t="shared" si="32"/>
        <v>0.18887339863860333</v>
      </c>
    </row>
    <row r="671" spans="1:8" x14ac:dyDescent="0.35">
      <c r="A671" s="9">
        <v>40574</v>
      </c>
      <c r="B671" s="13">
        <v>0.18</v>
      </c>
      <c r="C671" s="8">
        <v>0.64</v>
      </c>
      <c r="D671" s="8">
        <v>0.28360000000000002</v>
      </c>
      <c r="E671" s="8">
        <v>8</v>
      </c>
      <c r="F671">
        <f t="shared" si="30"/>
        <v>0.23353644280033464</v>
      </c>
      <c r="G671">
        <f t="shared" si="31"/>
        <v>-0.28300027070964406</v>
      </c>
      <c r="H671">
        <f t="shared" si="32"/>
        <v>0.19011769781268231</v>
      </c>
    </row>
    <row r="672" spans="1:8" x14ac:dyDescent="0.35">
      <c r="A672" s="7">
        <v>40574</v>
      </c>
      <c r="B672" s="12">
        <v>0.16</v>
      </c>
      <c r="C672" s="6">
        <v>0.69</v>
      </c>
      <c r="D672" s="6">
        <v>0.32840000000000003</v>
      </c>
      <c r="E672" s="6">
        <v>37</v>
      </c>
      <c r="F672">
        <f t="shared" si="30"/>
        <v>0.23231725231856198</v>
      </c>
      <c r="G672">
        <f t="shared" si="31"/>
        <v>-0.28289854548363991</v>
      </c>
      <c r="H672">
        <f t="shared" si="32"/>
        <v>0.19265282324507227</v>
      </c>
    </row>
    <row r="673" spans="1:8" x14ac:dyDescent="0.35">
      <c r="A673" s="9">
        <v>40574</v>
      </c>
      <c r="B673" s="13">
        <v>0.16</v>
      </c>
      <c r="C673" s="8">
        <v>0.64</v>
      </c>
      <c r="D673" s="8">
        <v>0.28360000000000002</v>
      </c>
      <c r="E673" s="8">
        <v>72</v>
      </c>
      <c r="F673">
        <f t="shared" si="30"/>
        <v>0.23137854113649747</v>
      </c>
      <c r="G673">
        <f t="shared" si="31"/>
        <v>-0.28243032907614152</v>
      </c>
      <c r="H673">
        <f t="shared" si="32"/>
        <v>0.19454869295755919</v>
      </c>
    </row>
    <row r="674" spans="1:8" x14ac:dyDescent="0.35">
      <c r="A674" s="7">
        <v>40574</v>
      </c>
      <c r="B674" s="12">
        <v>0.16</v>
      </c>
      <c r="C674" s="6">
        <v>0.59</v>
      </c>
      <c r="D674" s="6">
        <v>0.28360000000000002</v>
      </c>
      <c r="E674" s="6">
        <v>185</v>
      </c>
      <c r="F674">
        <f t="shared" si="30"/>
        <v>0.23190023076921912</v>
      </c>
      <c r="G674">
        <f t="shared" si="31"/>
        <v>-0.28251785039658051</v>
      </c>
      <c r="H674">
        <f t="shared" si="32"/>
        <v>0.19444492214518524</v>
      </c>
    </row>
    <row r="675" spans="1:8" x14ac:dyDescent="0.35">
      <c r="A675" s="9">
        <v>40574</v>
      </c>
      <c r="B675" s="13">
        <v>0.16</v>
      </c>
      <c r="C675" s="8">
        <v>0.59</v>
      </c>
      <c r="D675" s="8">
        <v>0.29849999999999999</v>
      </c>
      <c r="E675" s="8">
        <v>112</v>
      </c>
      <c r="F675">
        <f t="shared" si="30"/>
        <v>0.23919651682205054</v>
      </c>
      <c r="G675">
        <f t="shared" si="31"/>
        <v>-0.2842496987431441</v>
      </c>
      <c r="H675">
        <f t="shared" si="32"/>
        <v>0.19152366311155547</v>
      </c>
    </row>
    <row r="676" spans="1:8" x14ac:dyDescent="0.35">
      <c r="A676" s="7">
        <v>40574</v>
      </c>
      <c r="B676" s="12">
        <v>0.16</v>
      </c>
      <c r="C676" s="6">
        <v>0.59</v>
      </c>
      <c r="D676" s="6">
        <v>0.19400000000000001</v>
      </c>
      <c r="E676" s="6">
        <v>69</v>
      </c>
      <c r="F676">
        <f t="shared" si="30"/>
        <v>0.2418261536130771</v>
      </c>
      <c r="G676">
        <f t="shared" si="31"/>
        <v>-0.28444360873054841</v>
      </c>
      <c r="H676">
        <f t="shared" si="32"/>
        <v>0.18988106842707522</v>
      </c>
    </row>
    <row r="677" spans="1:8" x14ac:dyDescent="0.35">
      <c r="A677" s="9">
        <v>40574</v>
      </c>
      <c r="B677" s="13">
        <v>0.16</v>
      </c>
      <c r="C677" s="8">
        <v>0.59</v>
      </c>
      <c r="D677" s="8">
        <v>0.19400000000000001</v>
      </c>
      <c r="E677" s="8">
        <v>48</v>
      </c>
      <c r="F677">
        <f t="shared" si="30"/>
        <v>0.24225481164544529</v>
      </c>
      <c r="G677">
        <f t="shared" si="31"/>
        <v>-0.28443610188702451</v>
      </c>
      <c r="H677">
        <f t="shared" si="32"/>
        <v>0.18987244181013316</v>
      </c>
    </row>
    <row r="678" spans="1:8" x14ac:dyDescent="0.35">
      <c r="A678" s="7">
        <v>40574</v>
      </c>
      <c r="B678" s="12">
        <v>0.18</v>
      </c>
      <c r="C678" s="6">
        <v>0.55000000000000004</v>
      </c>
      <c r="D678" s="6">
        <v>0.1045</v>
      </c>
      <c r="E678" s="6">
        <v>68</v>
      </c>
      <c r="F678">
        <f t="shared" si="30"/>
        <v>0.2417626900632861</v>
      </c>
      <c r="G678">
        <f t="shared" si="31"/>
        <v>-0.28452504735603357</v>
      </c>
      <c r="H678">
        <f t="shared" si="32"/>
        <v>0.18994711903617634</v>
      </c>
    </row>
    <row r="679" spans="1:8" x14ac:dyDescent="0.35">
      <c r="A679" s="9">
        <v>40574</v>
      </c>
      <c r="B679" s="13">
        <v>0.16</v>
      </c>
      <c r="C679" s="8">
        <v>0.59</v>
      </c>
      <c r="D679" s="8">
        <v>0</v>
      </c>
      <c r="E679" s="8">
        <v>54</v>
      </c>
      <c r="F679">
        <f t="shared" si="30"/>
        <v>0.2419718382775731</v>
      </c>
      <c r="G679">
        <f t="shared" si="31"/>
        <v>-0.28451120252062073</v>
      </c>
      <c r="H679">
        <f t="shared" si="32"/>
        <v>0.19014075974000963</v>
      </c>
    </row>
    <row r="680" spans="1:8" x14ac:dyDescent="0.35">
      <c r="A680" s="7">
        <v>40574</v>
      </c>
      <c r="B680" s="12">
        <v>0.18</v>
      </c>
      <c r="C680" s="6">
        <v>0.55000000000000004</v>
      </c>
      <c r="D680" s="6">
        <v>0.1343</v>
      </c>
      <c r="E680" s="6">
        <v>86</v>
      </c>
      <c r="F680">
        <f t="shared" si="30"/>
        <v>0.24173046579495797</v>
      </c>
      <c r="G680">
        <f t="shared" si="31"/>
        <v>-0.28456032845356677</v>
      </c>
      <c r="H680">
        <f t="shared" si="32"/>
        <v>0.18984435697797231</v>
      </c>
    </row>
    <row r="681" spans="1:8" x14ac:dyDescent="0.35">
      <c r="A681" s="9">
        <v>40574</v>
      </c>
      <c r="B681" s="13">
        <v>0.16</v>
      </c>
      <c r="C681" s="8">
        <v>0.59</v>
      </c>
      <c r="D681" s="8">
        <v>0.1343</v>
      </c>
      <c r="E681" s="8">
        <v>44</v>
      </c>
      <c r="F681">
        <f t="shared" si="30"/>
        <v>0.24256212532119051</v>
      </c>
      <c r="G681">
        <f t="shared" si="31"/>
        <v>-0.28437111418284633</v>
      </c>
      <c r="H681">
        <f t="shared" si="32"/>
        <v>0.19036818963716007</v>
      </c>
    </row>
    <row r="682" spans="1:8" x14ac:dyDescent="0.35">
      <c r="A682" s="7">
        <v>40574</v>
      </c>
      <c r="B682" s="12">
        <v>0.16</v>
      </c>
      <c r="C682" s="6">
        <v>0.56000000000000005</v>
      </c>
      <c r="D682" s="6">
        <v>0.19400000000000001</v>
      </c>
      <c r="E682" s="6">
        <v>86</v>
      </c>
      <c r="F682">
        <f t="shared" si="30"/>
        <v>0.24189948353064508</v>
      </c>
      <c r="G682">
        <f t="shared" si="31"/>
        <v>-0.28449534655271258</v>
      </c>
      <c r="H682">
        <f t="shared" si="32"/>
        <v>0.19001013292317678</v>
      </c>
    </row>
    <row r="683" spans="1:8" x14ac:dyDescent="0.35">
      <c r="A683" s="9">
        <v>40574</v>
      </c>
      <c r="B683" s="13">
        <v>0.16</v>
      </c>
      <c r="C683" s="8">
        <v>0.59</v>
      </c>
      <c r="D683" s="8">
        <v>0.19400000000000001</v>
      </c>
      <c r="E683" s="8">
        <v>161</v>
      </c>
      <c r="F683">
        <f t="shared" si="30"/>
        <v>0.24318285120360933</v>
      </c>
      <c r="G683">
        <f t="shared" si="31"/>
        <v>-0.28435133674277124</v>
      </c>
      <c r="H683">
        <f t="shared" si="32"/>
        <v>0.19000571874243855</v>
      </c>
    </row>
    <row r="684" spans="1:8" x14ac:dyDescent="0.35">
      <c r="A684" s="7">
        <v>40574</v>
      </c>
      <c r="B684" s="12">
        <v>0.16</v>
      </c>
      <c r="C684" s="6">
        <v>0.55000000000000004</v>
      </c>
      <c r="D684" s="6">
        <v>0.22389999999999999</v>
      </c>
      <c r="E684" s="6">
        <v>156</v>
      </c>
      <c r="F684">
        <f t="shared" si="30"/>
        <v>0.24910276814412691</v>
      </c>
      <c r="G684">
        <f t="shared" si="31"/>
        <v>-0.28542979667301033</v>
      </c>
      <c r="H684">
        <f t="shared" si="32"/>
        <v>0.19069025647874244</v>
      </c>
    </row>
    <row r="685" spans="1:8" x14ac:dyDescent="0.35">
      <c r="A685" s="9">
        <v>40574</v>
      </c>
      <c r="B685" s="13">
        <v>0.3</v>
      </c>
      <c r="C685" s="8">
        <v>0.61</v>
      </c>
      <c r="D685" s="8">
        <v>0.1045</v>
      </c>
      <c r="E685" s="8">
        <v>111</v>
      </c>
      <c r="F685">
        <f t="shared" si="30"/>
        <v>0.25477219314068317</v>
      </c>
      <c r="G685">
        <f t="shared" si="31"/>
        <v>-0.28546425474734288</v>
      </c>
      <c r="H685">
        <f t="shared" si="32"/>
        <v>0.19024441980650114</v>
      </c>
    </row>
    <row r="686" spans="1:8" x14ac:dyDescent="0.35">
      <c r="A686" s="7">
        <v>40574</v>
      </c>
      <c r="B686" s="12">
        <v>0.16</v>
      </c>
      <c r="C686" s="6">
        <v>0.59</v>
      </c>
      <c r="D686" s="6">
        <v>0.16420000000000001</v>
      </c>
      <c r="E686" s="6">
        <v>78</v>
      </c>
      <c r="F686">
        <f t="shared" si="30"/>
        <v>0.25281898393986874</v>
      </c>
      <c r="G686">
        <f t="shared" si="31"/>
        <v>-0.28589894855560138</v>
      </c>
      <c r="H686">
        <f t="shared" si="32"/>
        <v>0.19210549963100843</v>
      </c>
    </row>
    <row r="687" spans="1:8" x14ac:dyDescent="0.35">
      <c r="A687" s="9">
        <v>40574</v>
      </c>
      <c r="B687" s="13">
        <v>0.16</v>
      </c>
      <c r="C687" s="8">
        <v>0.59</v>
      </c>
      <c r="D687" s="8">
        <v>8.9599999999999999E-2</v>
      </c>
      <c r="E687" s="8">
        <v>56</v>
      </c>
      <c r="F687">
        <f t="shared" si="30"/>
        <v>0.25376892926146266</v>
      </c>
      <c r="G687">
        <f t="shared" si="31"/>
        <v>-0.28588809611512367</v>
      </c>
      <c r="H687">
        <f t="shared" si="32"/>
        <v>0.19226461482734625</v>
      </c>
    </row>
    <row r="688" spans="1:8" x14ac:dyDescent="0.35">
      <c r="A688" s="7">
        <v>40574</v>
      </c>
      <c r="B688" s="12">
        <v>0.16</v>
      </c>
      <c r="C688" s="6">
        <v>0.59</v>
      </c>
      <c r="D688" s="6">
        <v>0.1045</v>
      </c>
      <c r="E688" s="6">
        <v>34</v>
      </c>
      <c r="F688">
        <f t="shared" si="30"/>
        <v>0.25366250537124702</v>
      </c>
      <c r="G688">
        <f t="shared" si="31"/>
        <v>-0.28592343547126731</v>
      </c>
      <c r="H688">
        <f t="shared" si="32"/>
        <v>0.19209116575414165</v>
      </c>
    </row>
    <row r="689" spans="1:8" x14ac:dyDescent="0.35">
      <c r="A689" s="9">
        <v>40574</v>
      </c>
      <c r="B689" s="13">
        <v>0.16</v>
      </c>
      <c r="C689" s="8">
        <v>0.64</v>
      </c>
      <c r="D689" s="8">
        <v>8.9599999999999999E-2</v>
      </c>
      <c r="E689" s="8">
        <v>17</v>
      </c>
      <c r="F689">
        <f t="shared" si="30"/>
        <v>0.25261423179818177</v>
      </c>
      <c r="G689">
        <f t="shared" si="31"/>
        <v>-0.28615057548163375</v>
      </c>
      <c r="H689">
        <f t="shared" si="32"/>
        <v>0.19127417048257317</v>
      </c>
    </row>
    <row r="690" spans="1:8" x14ac:dyDescent="0.35">
      <c r="A690" s="7">
        <v>40575</v>
      </c>
      <c r="B690" s="12">
        <v>0.16</v>
      </c>
      <c r="C690" s="6">
        <v>0.64</v>
      </c>
      <c r="D690" s="6">
        <v>0.1045</v>
      </c>
      <c r="E690" s="6">
        <v>8</v>
      </c>
      <c r="F690">
        <f t="shared" si="30"/>
        <v>0.25091168339078446</v>
      </c>
      <c r="G690">
        <f t="shared" si="31"/>
        <v>-0.28601407278090751</v>
      </c>
      <c r="H690">
        <f t="shared" si="32"/>
        <v>0.18976886781279062</v>
      </c>
    </row>
    <row r="691" spans="1:8" x14ac:dyDescent="0.35">
      <c r="A691" s="9">
        <v>40575</v>
      </c>
      <c r="B691" s="13">
        <v>0.16</v>
      </c>
      <c r="C691" s="8">
        <v>0.69</v>
      </c>
      <c r="D691" s="8">
        <v>0.1045</v>
      </c>
      <c r="E691" s="8">
        <v>3</v>
      </c>
      <c r="F691">
        <f t="shared" si="30"/>
        <v>0.24887712577199453</v>
      </c>
      <c r="G691">
        <f t="shared" si="31"/>
        <v>-0.28592443207672175</v>
      </c>
      <c r="H691">
        <f t="shared" si="32"/>
        <v>0.18827933140233902</v>
      </c>
    </row>
    <row r="692" spans="1:8" x14ac:dyDescent="0.35">
      <c r="A692" s="7">
        <v>40575</v>
      </c>
      <c r="B692" s="12">
        <v>0.16</v>
      </c>
      <c r="C692" s="6">
        <v>0.69</v>
      </c>
      <c r="D692" s="6">
        <v>0</v>
      </c>
      <c r="E692" s="6">
        <v>2</v>
      </c>
      <c r="F692">
        <f t="shared" si="30"/>
        <v>0.24665146818947414</v>
      </c>
      <c r="G692">
        <f t="shared" si="31"/>
        <v>-0.28511272083756456</v>
      </c>
      <c r="H692">
        <f t="shared" si="32"/>
        <v>0.18666192945935339</v>
      </c>
    </row>
    <row r="693" spans="1:8" x14ac:dyDescent="0.35">
      <c r="A693" s="9">
        <v>40575</v>
      </c>
      <c r="B693" s="13">
        <v>0.16</v>
      </c>
      <c r="C693" s="8">
        <v>0.69</v>
      </c>
      <c r="D693" s="8">
        <v>0</v>
      </c>
      <c r="E693" s="8">
        <v>2</v>
      </c>
      <c r="F693">
        <f t="shared" si="30"/>
        <v>0.24436459351085954</v>
      </c>
      <c r="G693">
        <f t="shared" si="31"/>
        <v>-0.28428787303060382</v>
      </c>
      <c r="H693">
        <f t="shared" si="32"/>
        <v>0.1827676823427776</v>
      </c>
    </row>
    <row r="694" spans="1:8" x14ac:dyDescent="0.35">
      <c r="A694" s="7">
        <v>40575</v>
      </c>
      <c r="B694" s="12">
        <v>0.14000000000000001</v>
      </c>
      <c r="C694" s="6">
        <v>0.93</v>
      </c>
      <c r="D694" s="6">
        <v>0</v>
      </c>
      <c r="E694" s="6">
        <v>3</v>
      </c>
      <c r="F694">
        <f t="shared" si="30"/>
        <v>0.24204812871591452</v>
      </c>
      <c r="G694">
        <f t="shared" si="31"/>
        <v>-0.28345468300477927</v>
      </c>
      <c r="H694">
        <f t="shared" si="32"/>
        <v>0.17880996557574333</v>
      </c>
    </row>
    <row r="695" spans="1:8" x14ac:dyDescent="0.35">
      <c r="A695" s="9">
        <v>40575</v>
      </c>
      <c r="B695" s="13">
        <v>0.14000000000000001</v>
      </c>
      <c r="C695" s="8">
        <v>0.93</v>
      </c>
      <c r="D695" s="8">
        <v>0</v>
      </c>
      <c r="E695" s="8">
        <v>22</v>
      </c>
      <c r="F695">
        <f t="shared" si="30"/>
        <v>0.23898378896788502</v>
      </c>
      <c r="G695">
        <f t="shared" si="31"/>
        <v>-0.27955872430851353</v>
      </c>
      <c r="H695">
        <f t="shared" si="32"/>
        <v>0.17485304826751277</v>
      </c>
    </row>
    <row r="696" spans="1:8" x14ac:dyDescent="0.35">
      <c r="A696" s="7">
        <v>40575</v>
      </c>
      <c r="B696" s="12">
        <v>0.16</v>
      </c>
      <c r="C696" s="6">
        <v>0.93</v>
      </c>
      <c r="D696" s="6">
        <v>0</v>
      </c>
      <c r="E696" s="6">
        <v>52</v>
      </c>
      <c r="F696">
        <f t="shared" si="30"/>
        <v>0.2368611089610442</v>
      </c>
      <c r="G696">
        <f t="shared" si="31"/>
        <v>-0.27699487179593962</v>
      </c>
      <c r="H696">
        <f t="shared" si="32"/>
        <v>0.17213122202985184</v>
      </c>
    </row>
    <row r="697" spans="1:8" x14ac:dyDescent="0.35">
      <c r="A697" s="9">
        <v>40575</v>
      </c>
      <c r="B697" s="13">
        <v>0.16</v>
      </c>
      <c r="C697" s="8">
        <v>0.93</v>
      </c>
      <c r="D697" s="8">
        <v>0</v>
      </c>
      <c r="E697" s="8">
        <v>135</v>
      </c>
      <c r="F697">
        <f t="shared" si="30"/>
        <v>0.23647913473607513</v>
      </c>
      <c r="G697">
        <f t="shared" si="31"/>
        <v>-0.27684243599184555</v>
      </c>
      <c r="H697">
        <f t="shared" si="32"/>
        <v>0.17157367154717684</v>
      </c>
    </row>
    <row r="698" spans="1:8" x14ac:dyDescent="0.35">
      <c r="A698" s="7">
        <v>40575</v>
      </c>
      <c r="B698" s="12">
        <v>0.16</v>
      </c>
      <c r="C698" s="6">
        <v>0.93</v>
      </c>
      <c r="D698" s="6">
        <v>0</v>
      </c>
      <c r="E698" s="6">
        <v>116</v>
      </c>
      <c r="F698">
        <f t="shared" si="30"/>
        <v>0.24089362412311408</v>
      </c>
      <c r="G698">
        <f t="shared" si="31"/>
        <v>-0.28493395364000984</v>
      </c>
      <c r="H698">
        <f t="shared" si="32"/>
        <v>0.17802029502311495</v>
      </c>
    </row>
    <row r="699" spans="1:8" x14ac:dyDescent="0.35">
      <c r="A699" s="9">
        <v>40575</v>
      </c>
      <c r="B699" s="13">
        <v>0.16</v>
      </c>
      <c r="C699" s="8">
        <v>0.93</v>
      </c>
      <c r="D699" s="8">
        <v>0</v>
      </c>
      <c r="E699" s="8">
        <v>47</v>
      </c>
      <c r="F699">
        <f t="shared" si="30"/>
        <v>0.2440986231147674</v>
      </c>
      <c r="G699">
        <f t="shared" si="31"/>
        <v>-0.29107894047084987</v>
      </c>
      <c r="H699">
        <f t="shared" si="32"/>
        <v>0.18283485433167093</v>
      </c>
    </row>
    <row r="700" spans="1:8" x14ac:dyDescent="0.35">
      <c r="A700" s="7">
        <v>40575</v>
      </c>
      <c r="B700" s="12">
        <v>0.18</v>
      </c>
      <c r="C700" s="6">
        <v>0.86</v>
      </c>
      <c r="D700" s="6">
        <v>0</v>
      </c>
      <c r="E700" s="6">
        <v>51</v>
      </c>
      <c r="F700">
        <f t="shared" si="30"/>
        <v>0.24350295494428995</v>
      </c>
      <c r="G700">
        <f t="shared" si="31"/>
        <v>-0.2905911672779774</v>
      </c>
      <c r="H700">
        <f t="shared" si="32"/>
        <v>0.18194521859080467</v>
      </c>
    </row>
    <row r="701" spans="1:8" x14ac:dyDescent="0.35">
      <c r="A701" s="9">
        <v>40575</v>
      </c>
      <c r="B701" s="13">
        <v>0.2</v>
      </c>
      <c r="C701" s="8">
        <v>0.86</v>
      </c>
      <c r="D701" s="8">
        <v>0</v>
      </c>
      <c r="E701" s="8">
        <v>55</v>
      </c>
      <c r="F701">
        <f t="shared" si="30"/>
        <v>0.24315978325019316</v>
      </c>
      <c r="G701">
        <f t="shared" si="31"/>
        <v>-0.29029638233039229</v>
      </c>
      <c r="H701">
        <f t="shared" si="32"/>
        <v>0.18135649831515899</v>
      </c>
    </row>
    <row r="702" spans="1:8" x14ac:dyDescent="0.35">
      <c r="A702" s="7">
        <v>40575</v>
      </c>
      <c r="B702" s="12">
        <v>0.2</v>
      </c>
      <c r="C702" s="6">
        <v>0.86</v>
      </c>
      <c r="D702" s="6">
        <v>0</v>
      </c>
      <c r="E702" s="6">
        <v>52</v>
      </c>
      <c r="F702">
        <f t="shared" si="30"/>
        <v>0.24300683377669069</v>
      </c>
      <c r="G702">
        <f t="shared" si="31"/>
        <v>-0.29028064246472773</v>
      </c>
      <c r="H702">
        <f t="shared" si="32"/>
        <v>0.18107796529084103</v>
      </c>
    </row>
    <row r="703" spans="1:8" x14ac:dyDescent="0.35">
      <c r="A703" s="9">
        <v>40575</v>
      </c>
      <c r="B703" s="13">
        <v>0.22</v>
      </c>
      <c r="C703" s="8">
        <v>0.8</v>
      </c>
      <c r="D703" s="8">
        <v>8.9599999999999999E-2</v>
      </c>
      <c r="E703" s="8">
        <v>54</v>
      </c>
      <c r="F703">
        <f t="shared" si="30"/>
        <v>0.24279947639620011</v>
      </c>
      <c r="G703">
        <f t="shared" si="31"/>
        <v>-0.29005409157677525</v>
      </c>
      <c r="H703">
        <f t="shared" si="32"/>
        <v>0.18055837311038292</v>
      </c>
    </row>
    <row r="704" spans="1:8" x14ac:dyDescent="0.35">
      <c r="A704" s="7">
        <v>40575</v>
      </c>
      <c r="B704" s="12">
        <v>0.24</v>
      </c>
      <c r="C704" s="6">
        <v>0.75</v>
      </c>
      <c r="D704" s="6">
        <v>0</v>
      </c>
      <c r="E704" s="6">
        <v>52</v>
      </c>
      <c r="F704">
        <f t="shared" si="30"/>
        <v>0.24275649160839197</v>
      </c>
      <c r="G704">
        <f t="shared" si="31"/>
        <v>-0.28986206150686028</v>
      </c>
      <c r="H704">
        <f t="shared" si="32"/>
        <v>0.18022549081087022</v>
      </c>
    </row>
    <row r="705" spans="1:8" x14ac:dyDescent="0.35">
      <c r="A705" s="9">
        <v>40575</v>
      </c>
      <c r="B705" s="13">
        <v>0.24</v>
      </c>
      <c r="C705" s="8">
        <v>0.75</v>
      </c>
      <c r="D705" s="8">
        <v>0.1343</v>
      </c>
      <c r="E705" s="8">
        <v>64</v>
      </c>
      <c r="F705">
        <f t="shared" si="30"/>
        <v>0.24292362594162281</v>
      </c>
      <c r="G705">
        <f t="shared" si="31"/>
        <v>-0.28955548931398672</v>
      </c>
      <c r="H705">
        <f t="shared" si="32"/>
        <v>0.17969651795248442</v>
      </c>
    </row>
    <row r="706" spans="1:8" x14ac:dyDescent="0.35">
      <c r="A706" s="7">
        <v>40575</v>
      </c>
      <c r="B706" s="12">
        <v>0.24</v>
      </c>
      <c r="C706" s="6">
        <v>0.75</v>
      </c>
      <c r="D706" s="6">
        <v>0</v>
      </c>
      <c r="E706" s="6">
        <v>176</v>
      </c>
      <c r="F706">
        <f t="shared" si="30"/>
        <v>0.24294986220602563</v>
      </c>
      <c r="G706">
        <f t="shared" si="31"/>
        <v>-0.28975494304697241</v>
      </c>
      <c r="H706">
        <f t="shared" si="32"/>
        <v>0.17971512573278373</v>
      </c>
    </row>
    <row r="707" spans="1:8" x14ac:dyDescent="0.35">
      <c r="A707" s="9">
        <v>40575</v>
      </c>
      <c r="B707" s="13">
        <v>0.24</v>
      </c>
      <c r="C707" s="8">
        <v>0.81</v>
      </c>
      <c r="D707" s="8">
        <v>0.1045</v>
      </c>
      <c r="E707" s="8">
        <v>168</v>
      </c>
      <c r="F707">
        <f t="shared" ref="F707:F770" si="33">CORREL(B707:B1706,E707:E1706)</f>
        <v>0.24348302100868707</v>
      </c>
      <c r="G707">
        <f t="shared" ref="G707:G770" si="34">CORREL(C707:C1706,E707:E1706)</f>
        <v>-0.29695766160192</v>
      </c>
      <c r="H707">
        <f t="shared" ref="H707:H770" si="35">CORREL(D707:D1706,E707:E1706)</f>
        <v>0.19077837697439068</v>
      </c>
    </row>
    <row r="708" spans="1:8" x14ac:dyDescent="0.35">
      <c r="A708" s="7">
        <v>40575</v>
      </c>
      <c r="B708" s="12">
        <v>0.24</v>
      </c>
      <c r="C708" s="6">
        <v>0.81</v>
      </c>
      <c r="D708" s="6">
        <v>0.1343</v>
      </c>
      <c r="E708" s="6">
        <v>108</v>
      </c>
      <c r="F708">
        <f t="shared" si="33"/>
        <v>0.24388667606523032</v>
      </c>
      <c r="G708">
        <f t="shared" si="34"/>
        <v>-0.30567583083339123</v>
      </c>
      <c r="H708">
        <f t="shared" si="35"/>
        <v>0.19617455076129217</v>
      </c>
    </row>
    <row r="709" spans="1:8" x14ac:dyDescent="0.35">
      <c r="A709" s="9">
        <v>40575</v>
      </c>
      <c r="B709" s="13">
        <v>0.22</v>
      </c>
      <c r="C709" s="8">
        <v>0.87</v>
      </c>
      <c r="D709" s="8">
        <v>0.1343</v>
      </c>
      <c r="E709" s="8">
        <v>74</v>
      </c>
      <c r="F709">
        <f t="shared" si="33"/>
        <v>0.24371489669278745</v>
      </c>
      <c r="G709">
        <f t="shared" si="34"/>
        <v>-0.3092661003133394</v>
      </c>
      <c r="H709">
        <f t="shared" si="35"/>
        <v>0.19764200721210781</v>
      </c>
    </row>
    <row r="710" spans="1:8" x14ac:dyDescent="0.35">
      <c r="A710" s="7">
        <v>40575</v>
      </c>
      <c r="B710" s="12">
        <v>0.22</v>
      </c>
      <c r="C710" s="6">
        <v>0.87</v>
      </c>
      <c r="D710" s="6">
        <v>0.1343</v>
      </c>
      <c r="E710" s="6">
        <v>64</v>
      </c>
      <c r="F710">
        <f t="shared" si="33"/>
        <v>0.24378133844047686</v>
      </c>
      <c r="G710">
        <f t="shared" si="34"/>
        <v>-0.31093527020605422</v>
      </c>
      <c r="H710">
        <f t="shared" si="35"/>
        <v>0.19797988832899899</v>
      </c>
    </row>
    <row r="711" spans="1:8" x14ac:dyDescent="0.35">
      <c r="A711" s="9">
        <v>40575</v>
      </c>
      <c r="B711" s="13">
        <v>0.22</v>
      </c>
      <c r="C711" s="8">
        <v>0.87</v>
      </c>
      <c r="D711" s="8">
        <v>8.9599999999999999E-2</v>
      </c>
      <c r="E711" s="8">
        <v>36</v>
      </c>
      <c r="F711">
        <f t="shared" si="33"/>
        <v>0.24378126321503502</v>
      </c>
      <c r="G711">
        <f t="shared" si="34"/>
        <v>-0.31180211726037249</v>
      </c>
      <c r="H711">
        <f t="shared" si="35"/>
        <v>0.19803167196514465</v>
      </c>
    </row>
    <row r="712" spans="1:8" x14ac:dyDescent="0.35">
      <c r="A712" s="7">
        <v>40575</v>
      </c>
      <c r="B712" s="12">
        <v>0.2</v>
      </c>
      <c r="C712" s="6">
        <v>0.93</v>
      </c>
      <c r="D712" s="6">
        <v>0.19400000000000001</v>
      </c>
      <c r="E712" s="6">
        <v>16</v>
      </c>
      <c r="F712">
        <f t="shared" si="33"/>
        <v>0.24373751709324112</v>
      </c>
      <c r="G712">
        <f t="shared" si="34"/>
        <v>-0.31053851717014114</v>
      </c>
      <c r="H712">
        <f t="shared" si="35"/>
        <v>0.19696875533035996</v>
      </c>
    </row>
    <row r="713" spans="1:8" x14ac:dyDescent="0.35">
      <c r="A713" s="9">
        <v>40576</v>
      </c>
      <c r="B713" s="13">
        <v>0.22</v>
      </c>
      <c r="C713" s="8">
        <v>0.93</v>
      </c>
      <c r="D713" s="8">
        <v>0.1045</v>
      </c>
      <c r="E713" s="8">
        <v>2</v>
      </c>
      <c r="F713">
        <f t="shared" si="33"/>
        <v>0.24307598607125658</v>
      </c>
      <c r="G713">
        <f t="shared" si="34"/>
        <v>-0.30747143188243192</v>
      </c>
      <c r="H713">
        <f t="shared" si="35"/>
        <v>0.19710269128524638</v>
      </c>
    </row>
    <row r="714" spans="1:8" x14ac:dyDescent="0.35">
      <c r="A714" s="7">
        <v>40576</v>
      </c>
      <c r="B714" s="12">
        <v>0.22</v>
      </c>
      <c r="C714" s="6">
        <v>0.93</v>
      </c>
      <c r="D714" s="6">
        <v>0.19400000000000001</v>
      </c>
      <c r="E714" s="6">
        <v>3</v>
      </c>
      <c r="F714">
        <f t="shared" si="33"/>
        <v>0.24326328726639701</v>
      </c>
      <c r="G714">
        <f t="shared" si="34"/>
        <v>-0.30320665629363247</v>
      </c>
      <c r="H714">
        <f t="shared" si="35"/>
        <v>0.19509977816147875</v>
      </c>
    </row>
    <row r="715" spans="1:8" x14ac:dyDescent="0.35">
      <c r="A715" s="9">
        <v>40576</v>
      </c>
      <c r="B715" s="13">
        <v>0.22</v>
      </c>
      <c r="C715" s="8">
        <v>0.93</v>
      </c>
      <c r="D715" s="8">
        <v>0.1343</v>
      </c>
      <c r="E715" s="8">
        <v>4</v>
      </c>
      <c r="F715">
        <f t="shared" si="33"/>
        <v>0.24344243567871415</v>
      </c>
      <c r="G715">
        <f t="shared" si="34"/>
        <v>-0.29893598359756779</v>
      </c>
      <c r="H715">
        <f t="shared" si="35"/>
        <v>0.19535104525736569</v>
      </c>
    </row>
    <row r="716" spans="1:8" x14ac:dyDescent="0.35">
      <c r="A716" s="7">
        <v>40576</v>
      </c>
      <c r="B716" s="12">
        <v>0.22</v>
      </c>
      <c r="C716" s="6">
        <v>0.93</v>
      </c>
      <c r="D716" s="6">
        <v>0.1343</v>
      </c>
      <c r="E716" s="6">
        <v>1</v>
      </c>
      <c r="F716">
        <f t="shared" si="33"/>
        <v>0.24361344011586217</v>
      </c>
      <c r="G716">
        <f t="shared" si="34"/>
        <v>-0.29466061292998125</v>
      </c>
      <c r="H716">
        <f t="shared" si="35"/>
        <v>0.19408186682489673</v>
      </c>
    </row>
    <row r="717" spans="1:8" x14ac:dyDescent="0.35">
      <c r="A717" s="9">
        <v>40576</v>
      </c>
      <c r="B717" s="13">
        <v>0.22</v>
      </c>
      <c r="C717" s="8">
        <v>0.93</v>
      </c>
      <c r="D717" s="8">
        <v>0.28360000000000002</v>
      </c>
      <c r="E717" s="8">
        <v>1</v>
      </c>
      <c r="F717">
        <f t="shared" si="33"/>
        <v>0.2438226930877046</v>
      </c>
      <c r="G717">
        <f t="shared" si="34"/>
        <v>-0.29004863688167259</v>
      </c>
      <c r="H717">
        <f t="shared" si="35"/>
        <v>0.19275305425616954</v>
      </c>
    </row>
    <row r="718" spans="1:8" x14ac:dyDescent="0.35">
      <c r="A718" s="7">
        <v>40576</v>
      </c>
      <c r="B718" s="12">
        <v>0.22</v>
      </c>
      <c r="C718" s="6">
        <v>0.93</v>
      </c>
      <c r="D718" s="6">
        <v>0.1045</v>
      </c>
      <c r="E718" s="6">
        <v>3</v>
      </c>
      <c r="F718">
        <f t="shared" si="33"/>
        <v>0.24403579965430275</v>
      </c>
      <c r="G718">
        <f t="shared" si="34"/>
        <v>-0.28533902054120547</v>
      </c>
      <c r="H718">
        <f t="shared" si="35"/>
        <v>0.19565220269847677</v>
      </c>
    </row>
    <row r="719" spans="1:8" x14ac:dyDescent="0.35">
      <c r="A719" s="9">
        <v>40576</v>
      </c>
      <c r="B719" s="13">
        <v>0.22</v>
      </c>
      <c r="C719" s="8">
        <v>0.93</v>
      </c>
      <c r="D719" s="8">
        <v>0.1045</v>
      </c>
      <c r="E719" s="8">
        <v>18</v>
      </c>
      <c r="F719">
        <f t="shared" si="33"/>
        <v>0.24422858654570026</v>
      </c>
      <c r="G719">
        <f t="shared" si="34"/>
        <v>-0.28069969045945969</v>
      </c>
      <c r="H719">
        <f t="shared" si="35"/>
        <v>0.19360478107779433</v>
      </c>
    </row>
    <row r="720" spans="1:8" x14ac:dyDescent="0.35">
      <c r="A720" s="7">
        <v>40576</v>
      </c>
      <c r="B720" s="12">
        <v>0.22</v>
      </c>
      <c r="C720" s="6">
        <v>0.93</v>
      </c>
      <c r="D720" s="6">
        <v>0.22389999999999999</v>
      </c>
      <c r="E720" s="6">
        <v>49</v>
      </c>
      <c r="F720">
        <f t="shared" si="33"/>
        <v>0.24427722723193643</v>
      </c>
      <c r="G720">
        <f t="shared" si="34"/>
        <v>-0.27730442602554156</v>
      </c>
      <c r="H720">
        <f t="shared" si="35"/>
        <v>0.19197910896784148</v>
      </c>
    </row>
    <row r="721" spans="1:8" x14ac:dyDescent="0.35">
      <c r="A721" s="9">
        <v>40576</v>
      </c>
      <c r="B721" s="13">
        <v>0.22</v>
      </c>
      <c r="C721" s="8">
        <v>0.93</v>
      </c>
      <c r="D721" s="8">
        <v>0.22389999999999999</v>
      </c>
      <c r="E721" s="8">
        <v>155</v>
      </c>
      <c r="F721">
        <f t="shared" si="33"/>
        <v>0.24422145353296387</v>
      </c>
      <c r="G721">
        <f t="shared" si="34"/>
        <v>-0.27687691371231782</v>
      </c>
      <c r="H721">
        <f t="shared" si="35"/>
        <v>0.19219225166549123</v>
      </c>
    </row>
    <row r="722" spans="1:8" x14ac:dyDescent="0.35">
      <c r="A722" s="7">
        <v>40576</v>
      </c>
      <c r="B722" s="12">
        <v>0.24</v>
      </c>
      <c r="C722" s="6">
        <v>0.93</v>
      </c>
      <c r="D722" s="6">
        <v>8.9599999999999999E-2</v>
      </c>
      <c r="E722" s="6">
        <v>123</v>
      </c>
      <c r="F722">
        <f t="shared" si="33"/>
        <v>0.24585839169960372</v>
      </c>
      <c r="G722">
        <f t="shared" si="34"/>
        <v>-0.28927638957129698</v>
      </c>
      <c r="H722">
        <f t="shared" si="35"/>
        <v>0.19219330617301639</v>
      </c>
    </row>
    <row r="723" spans="1:8" x14ac:dyDescent="0.35">
      <c r="A723" s="9">
        <v>40576</v>
      </c>
      <c r="B723" s="13">
        <v>0.22</v>
      </c>
      <c r="C723" s="8">
        <v>1</v>
      </c>
      <c r="D723" s="8">
        <v>0</v>
      </c>
      <c r="E723" s="8">
        <v>61</v>
      </c>
      <c r="F723">
        <f t="shared" si="33"/>
        <v>0.24576038759334867</v>
      </c>
      <c r="G723">
        <f t="shared" si="34"/>
        <v>-0.29764293319874396</v>
      </c>
      <c r="H723">
        <f t="shared" si="35"/>
        <v>0.19555009654142522</v>
      </c>
    </row>
    <row r="724" spans="1:8" x14ac:dyDescent="0.35">
      <c r="A724" s="7">
        <v>40576</v>
      </c>
      <c r="B724" s="12">
        <v>0.24</v>
      </c>
      <c r="C724" s="6">
        <v>0.93</v>
      </c>
      <c r="D724" s="6">
        <v>0.19400000000000001</v>
      </c>
      <c r="E724" s="6">
        <v>52</v>
      </c>
      <c r="F724">
        <f t="shared" si="33"/>
        <v>0.24573840152030282</v>
      </c>
      <c r="G724">
        <f t="shared" si="34"/>
        <v>-0.29926415718057237</v>
      </c>
      <c r="H724">
        <f t="shared" si="35"/>
        <v>0.19577763993214256</v>
      </c>
    </row>
    <row r="725" spans="1:8" x14ac:dyDescent="0.35">
      <c r="A725" s="9">
        <v>40576</v>
      </c>
      <c r="B725" s="13">
        <v>0.24</v>
      </c>
      <c r="C725" s="8">
        <v>0.93</v>
      </c>
      <c r="D725" s="8">
        <v>0.22389999999999999</v>
      </c>
      <c r="E725" s="8">
        <v>64</v>
      </c>
      <c r="F725">
        <f t="shared" si="33"/>
        <v>0.24591755905447693</v>
      </c>
      <c r="G725">
        <f t="shared" si="34"/>
        <v>-0.29935721967073942</v>
      </c>
      <c r="H725">
        <f t="shared" si="35"/>
        <v>0.19574977167608335</v>
      </c>
    </row>
    <row r="726" spans="1:8" x14ac:dyDescent="0.35">
      <c r="A726" s="7">
        <v>40576</v>
      </c>
      <c r="B726" s="12">
        <v>0.34</v>
      </c>
      <c r="C726" s="6">
        <v>0.93</v>
      </c>
      <c r="D726" s="6">
        <v>0.16420000000000001</v>
      </c>
      <c r="E726" s="6">
        <v>75</v>
      </c>
      <c r="F726">
        <f t="shared" si="33"/>
        <v>0.24594916562130686</v>
      </c>
      <c r="G726">
        <f t="shared" si="34"/>
        <v>-0.30079775606311515</v>
      </c>
      <c r="H726">
        <f t="shared" si="35"/>
        <v>0.19577696487103935</v>
      </c>
    </row>
    <row r="727" spans="1:8" x14ac:dyDescent="0.35">
      <c r="A727" s="9">
        <v>40576</v>
      </c>
      <c r="B727" s="13">
        <v>0.38</v>
      </c>
      <c r="C727" s="8">
        <v>0.82</v>
      </c>
      <c r="D727" s="8">
        <v>0.3881</v>
      </c>
      <c r="E727" s="8">
        <v>63</v>
      </c>
      <c r="F727">
        <f t="shared" si="33"/>
        <v>0.2460087919014616</v>
      </c>
      <c r="G727">
        <f t="shared" si="34"/>
        <v>-0.30355632049579245</v>
      </c>
      <c r="H727">
        <f t="shared" si="35"/>
        <v>0.19596125445315482</v>
      </c>
    </row>
    <row r="728" spans="1:8" x14ac:dyDescent="0.35">
      <c r="A728" s="7">
        <v>40576</v>
      </c>
      <c r="B728" s="12">
        <v>0.38</v>
      </c>
      <c r="C728" s="6">
        <v>0.76</v>
      </c>
      <c r="D728" s="6">
        <v>0.32840000000000003</v>
      </c>
      <c r="E728" s="6">
        <v>76</v>
      </c>
      <c r="F728">
        <f t="shared" si="33"/>
        <v>0.24798744430527295</v>
      </c>
      <c r="G728">
        <f t="shared" si="34"/>
        <v>-0.30417001993801107</v>
      </c>
      <c r="H728">
        <f t="shared" si="35"/>
        <v>0.19677647280863131</v>
      </c>
    </row>
    <row r="729" spans="1:8" x14ac:dyDescent="0.35">
      <c r="A729" s="9">
        <v>40576</v>
      </c>
      <c r="B729" s="13">
        <v>0.36</v>
      </c>
      <c r="C729" s="8">
        <v>0.71</v>
      </c>
      <c r="D729" s="8">
        <v>0.29849999999999999</v>
      </c>
      <c r="E729" s="8">
        <v>103</v>
      </c>
      <c r="F729">
        <f t="shared" si="33"/>
        <v>0.24840576743098811</v>
      </c>
      <c r="G729">
        <f t="shared" si="34"/>
        <v>-0.30531949193290603</v>
      </c>
      <c r="H729">
        <f t="shared" si="35"/>
        <v>0.19649142997446745</v>
      </c>
    </row>
    <row r="730" spans="1:8" x14ac:dyDescent="0.35">
      <c r="A730" s="7">
        <v>40576</v>
      </c>
      <c r="B730" s="12">
        <v>0.36</v>
      </c>
      <c r="C730" s="6">
        <v>0.53</v>
      </c>
      <c r="D730" s="6">
        <v>0.52239999999999998</v>
      </c>
      <c r="E730" s="6">
        <v>190</v>
      </c>
      <c r="F730">
        <f t="shared" si="33"/>
        <v>0.24581489163982564</v>
      </c>
      <c r="G730">
        <f t="shared" si="34"/>
        <v>-0.30758380928155798</v>
      </c>
      <c r="H730">
        <f t="shared" si="35"/>
        <v>0.19520347382449985</v>
      </c>
    </row>
    <row r="731" spans="1:8" x14ac:dyDescent="0.35">
      <c r="A731" s="9">
        <v>40576</v>
      </c>
      <c r="B731" s="13">
        <v>0.34</v>
      </c>
      <c r="C731" s="8">
        <v>0.42</v>
      </c>
      <c r="D731" s="8">
        <v>0.55220000000000002</v>
      </c>
      <c r="E731" s="8">
        <v>182</v>
      </c>
      <c r="F731">
        <f t="shared" si="33"/>
        <v>0.23546958636431034</v>
      </c>
      <c r="G731">
        <f t="shared" si="34"/>
        <v>-0.30909945229800234</v>
      </c>
      <c r="H731">
        <f t="shared" si="35"/>
        <v>0.18064919852042269</v>
      </c>
    </row>
    <row r="732" spans="1:8" x14ac:dyDescent="0.35">
      <c r="A732" s="7">
        <v>40576</v>
      </c>
      <c r="B732" s="12">
        <v>0.28000000000000003</v>
      </c>
      <c r="C732" s="6">
        <v>0.45</v>
      </c>
      <c r="D732" s="6">
        <v>0.49249999999999999</v>
      </c>
      <c r="E732" s="6">
        <v>91</v>
      </c>
      <c r="F732">
        <f t="shared" si="33"/>
        <v>0.22702371787360653</v>
      </c>
      <c r="G732">
        <f t="shared" si="34"/>
        <v>-0.30649747374887043</v>
      </c>
      <c r="H732">
        <f t="shared" si="35"/>
        <v>0.1651312130253321</v>
      </c>
    </row>
    <row r="733" spans="1:8" x14ac:dyDescent="0.35">
      <c r="A733" s="9">
        <v>40576</v>
      </c>
      <c r="B733" s="13">
        <v>0.24</v>
      </c>
      <c r="C733" s="8">
        <v>0.48</v>
      </c>
      <c r="D733" s="8">
        <v>0.55220000000000002</v>
      </c>
      <c r="E733" s="8">
        <v>75</v>
      </c>
      <c r="F733">
        <f t="shared" si="33"/>
        <v>0.22610185045281261</v>
      </c>
      <c r="G733">
        <f t="shared" si="34"/>
        <v>-0.30583427622452947</v>
      </c>
      <c r="H733">
        <f t="shared" si="35"/>
        <v>0.16290317802917223</v>
      </c>
    </row>
    <row r="734" spans="1:8" x14ac:dyDescent="0.35">
      <c r="A734" s="7">
        <v>40576</v>
      </c>
      <c r="B734" s="12">
        <v>0.22</v>
      </c>
      <c r="C734" s="6">
        <v>0.47</v>
      </c>
      <c r="D734" s="6">
        <v>0.32840000000000003</v>
      </c>
      <c r="E734" s="6">
        <v>63</v>
      </c>
      <c r="F734">
        <f t="shared" si="33"/>
        <v>0.22599701988534113</v>
      </c>
      <c r="G734">
        <f t="shared" si="34"/>
        <v>-0.30566996373156918</v>
      </c>
      <c r="H734">
        <f t="shared" si="35"/>
        <v>0.16308061374850133</v>
      </c>
    </row>
    <row r="735" spans="1:8" x14ac:dyDescent="0.35">
      <c r="A735" s="9">
        <v>40576</v>
      </c>
      <c r="B735" s="13">
        <v>0.22</v>
      </c>
      <c r="C735" s="8">
        <v>0.44</v>
      </c>
      <c r="D735" s="8">
        <v>0.25369999999999998</v>
      </c>
      <c r="E735" s="8">
        <v>40</v>
      </c>
      <c r="F735">
        <f t="shared" si="33"/>
        <v>0.22599238452516285</v>
      </c>
      <c r="G735">
        <f t="shared" si="34"/>
        <v>-0.30584380024286822</v>
      </c>
      <c r="H735">
        <f t="shared" si="35"/>
        <v>0.16345500108376496</v>
      </c>
    </row>
    <row r="736" spans="1:8" x14ac:dyDescent="0.35">
      <c r="A736" s="7">
        <v>40576</v>
      </c>
      <c r="B736" s="12">
        <v>0.2</v>
      </c>
      <c r="C736" s="6">
        <v>0.44</v>
      </c>
      <c r="D736" s="6">
        <v>0.44779999999999998</v>
      </c>
      <c r="E736" s="6">
        <v>32</v>
      </c>
      <c r="F736">
        <f t="shared" si="33"/>
        <v>0.22599168823423207</v>
      </c>
      <c r="G736">
        <f t="shared" si="34"/>
        <v>-0.30717083268612383</v>
      </c>
      <c r="H736">
        <f t="shared" si="35"/>
        <v>0.1642479241964114</v>
      </c>
    </row>
    <row r="737" spans="1:8" x14ac:dyDescent="0.35">
      <c r="A737" s="9">
        <v>40577</v>
      </c>
      <c r="B737" s="13">
        <v>0.2</v>
      </c>
      <c r="C737" s="8">
        <v>0.4</v>
      </c>
      <c r="D737" s="8">
        <v>0.44779999999999998</v>
      </c>
      <c r="E737" s="8">
        <v>12</v>
      </c>
      <c r="F737">
        <f t="shared" si="33"/>
        <v>0.22550951365074873</v>
      </c>
      <c r="G737">
        <f t="shared" si="34"/>
        <v>-0.30892334793711629</v>
      </c>
      <c r="H737">
        <f t="shared" si="35"/>
        <v>0.16927203161440804</v>
      </c>
    </row>
    <row r="738" spans="1:8" x14ac:dyDescent="0.35">
      <c r="A738" s="7">
        <v>40577</v>
      </c>
      <c r="B738" s="12">
        <v>0.2</v>
      </c>
      <c r="C738" s="6">
        <v>0.44</v>
      </c>
      <c r="D738" s="6">
        <v>0.52239999999999998</v>
      </c>
      <c r="E738" s="6">
        <v>5</v>
      </c>
      <c r="F738">
        <f t="shared" si="33"/>
        <v>0.22484945743684681</v>
      </c>
      <c r="G738">
        <f t="shared" si="34"/>
        <v>-0.31269258972288683</v>
      </c>
      <c r="H738">
        <f t="shared" si="35"/>
        <v>0.17701563458858913</v>
      </c>
    </row>
    <row r="739" spans="1:8" x14ac:dyDescent="0.35">
      <c r="A739" s="9">
        <v>40577</v>
      </c>
      <c r="B739" s="13">
        <v>0.18</v>
      </c>
      <c r="C739" s="8">
        <v>0.43</v>
      </c>
      <c r="D739" s="8">
        <v>0.25369999999999998</v>
      </c>
      <c r="E739" s="8">
        <v>2</v>
      </c>
      <c r="F739">
        <f t="shared" si="33"/>
        <v>0.22414717557410913</v>
      </c>
      <c r="G739">
        <f t="shared" si="34"/>
        <v>-0.31609485327131354</v>
      </c>
      <c r="H739">
        <f t="shared" si="35"/>
        <v>0.18884603769481406</v>
      </c>
    </row>
    <row r="740" spans="1:8" x14ac:dyDescent="0.35">
      <c r="A740" s="7">
        <v>40577</v>
      </c>
      <c r="B740" s="12">
        <v>0.18</v>
      </c>
      <c r="C740" s="6">
        <v>0.43</v>
      </c>
      <c r="D740" s="6">
        <v>0.25369999999999998</v>
      </c>
      <c r="E740" s="6">
        <v>1</v>
      </c>
      <c r="F740">
        <f t="shared" si="33"/>
        <v>0.2224387903900174</v>
      </c>
      <c r="G740">
        <f t="shared" si="34"/>
        <v>-0.31998782079537602</v>
      </c>
      <c r="H740">
        <f t="shared" si="35"/>
        <v>0.1912812045455283</v>
      </c>
    </row>
    <row r="741" spans="1:8" x14ac:dyDescent="0.35">
      <c r="A741" s="9">
        <v>40577</v>
      </c>
      <c r="B741" s="13">
        <v>0.16</v>
      </c>
      <c r="C741" s="8">
        <v>0.5</v>
      </c>
      <c r="D741" s="8">
        <v>0.29849999999999999</v>
      </c>
      <c r="E741" s="8">
        <v>2</v>
      </c>
      <c r="F741">
        <f t="shared" si="33"/>
        <v>0.22068707971216719</v>
      </c>
      <c r="G741">
        <f t="shared" si="34"/>
        <v>-0.3240085178191095</v>
      </c>
      <c r="H741">
        <f t="shared" si="35"/>
        <v>0.19379543220400045</v>
      </c>
    </row>
    <row r="742" spans="1:8" x14ac:dyDescent="0.35">
      <c r="A742" s="7">
        <v>40577</v>
      </c>
      <c r="B742" s="12">
        <v>0.16</v>
      </c>
      <c r="C742" s="6">
        <v>0.43</v>
      </c>
      <c r="D742" s="6">
        <v>0.35820000000000002</v>
      </c>
      <c r="E742" s="6">
        <v>39</v>
      </c>
      <c r="F742">
        <f t="shared" si="33"/>
        <v>0.21798005369181678</v>
      </c>
      <c r="G742">
        <f t="shared" si="34"/>
        <v>-0.32632675063213357</v>
      </c>
      <c r="H742">
        <f t="shared" si="35"/>
        <v>0.19784357333574537</v>
      </c>
    </row>
    <row r="743" spans="1:8" x14ac:dyDescent="0.35">
      <c r="A743" s="9">
        <v>40577</v>
      </c>
      <c r="B743" s="13">
        <v>0.14000000000000001</v>
      </c>
      <c r="C743" s="8">
        <v>0.5</v>
      </c>
      <c r="D743" s="8">
        <v>0.32840000000000003</v>
      </c>
      <c r="E743" s="8">
        <v>87</v>
      </c>
      <c r="F743">
        <f t="shared" si="33"/>
        <v>0.21683868019225208</v>
      </c>
      <c r="G743">
        <f t="shared" si="34"/>
        <v>-0.32799348573198145</v>
      </c>
      <c r="H743">
        <f t="shared" si="35"/>
        <v>0.20069615286410986</v>
      </c>
    </row>
    <row r="744" spans="1:8" x14ac:dyDescent="0.35">
      <c r="A744" s="7">
        <v>40577</v>
      </c>
      <c r="B744" s="12">
        <v>0.14000000000000001</v>
      </c>
      <c r="C744" s="6">
        <v>0.5</v>
      </c>
      <c r="D744" s="6">
        <v>0.35820000000000002</v>
      </c>
      <c r="E744" s="6">
        <v>188</v>
      </c>
      <c r="F744">
        <f t="shared" si="33"/>
        <v>0.21887904846384157</v>
      </c>
      <c r="G744">
        <f t="shared" si="34"/>
        <v>-0.32767890636462571</v>
      </c>
      <c r="H744">
        <f t="shared" si="35"/>
        <v>0.19971592399849009</v>
      </c>
    </row>
    <row r="745" spans="1:8" x14ac:dyDescent="0.35">
      <c r="A745" s="9">
        <v>40577</v>
      </c>
      <c r="B745" s="13">
        <v>0.16</v>
      </c>
      <c r="C745" s="8">
        <v>0.47</v>
      </c>
      <c r="D745" s="8">
        <v>0.29849999999999999</v>
      </c>
      <c r="E745" s="8">
        <v>133</v>
      </c>
      <c r="F745">
        <f t="shared" si="33"/>
        <v>0.23045978079754775</v>
      </c>
      <c r="G745">
        <f t="shared" si="34"/>
        <v>-0.32801307676054253</v>
      </c>
      <c r="H745">
        <f t="shared" si="35"/>
        <v>0.19194451984229616</v>
      </c>
    </row>
    <row r="746" spans="1:8" x14ac:dyDescent="0.35">
      <c r="A746" s="7">
        <v>40577</v>
      </c>
      <c r="B746" s="12">
        <v>0.18</v>
      </c>
      <c r="C746" s="6">
        <v>0.43</v>
      </c>
      <c r="D746" s="6">
        <v>0.32840000000000003</v>
      </c>
      <c r="E746" s="6">
        <v>52</v>
      </c>
      <c r="F746">
        <f t="shared" si="33"/>
        <v>0.23528956418401006</v>
      </c>
      <c r="G746">
        <f t="shared" si="34"/>
        <v>-0.32686399468208432</v>
      </c>
      <c r="H746">
        <f t="shared" si="35"/>
        <v>0.18905274125944058</v>
      </c>
    </row>
    <row r="747" spans="1:8" x14ac:dyDescent="0.35">
      <c r="A747" s="9">
        <v>40577</v>
      </c>
      <c r="B747" s="13">
        <v>0.18</v>
      </c>
      <c r="C747" s="8">
        <v>0.43</v>
      </c>
      <c r="D747" s="8">
        <v>0.44779999999999998</v>
      </c>
      <c r="E747" s="8">
        <v>64</v>
      </c>
      <c r="F747">
        <f t="shared" si="33"/>
        <v>0.23492383108137563</v>
      </c>
      <c r="G747">
        <f t="shared" si="34"/>
        <v>-0.32781444073614296</v>
      </c>
      <c r="H747">
        <f t="shared" si="35"/>
        <v>0.19037671454131641</v>
      </c>
    </row>
    <row r="748" spans="1:8" x14ac:dyDescent="0.35">
      <c r="A748" s="7">
        <v>40577</v>
      </c>
      <c r="B748" s="12">
        <v>0.2</v>
      </c>
      <c r="C748" s="6">
        <v>0.4</v>
      </c>
      <c r="D748" s="6">
        <v>0.35820000000000002</v>
      </c>
      <c r="E748" s="6">
        <v>69</v>
      </c>
      <c r="F748">
        <f t="shared" si="33"/>
        <v>0.23501349996797791</v>
      </c>
      <c r="G748">
        <f t="shared" si="34"/>
        <v>-0.32817151501603797</v>
      </c>
      <c r="H748">
        <f t="shared" si="35"/>
        <v>0.19184903357730215</v>
      </c>
    </row>
    <row r="749" spans="1:8" x14ac:dyDescent="0.35">
      <c r="A749" s="9">
        <v>40577</v>
      </c>
      <c r="B749" s="13">
        <v>0.2</v>
      </c>
      <c r="C749" s="8">
        <v>0.4</v>
      </c>
      <c r="D749" s="8">
        <v>0.41789999999999999</v>
      </c>
      <c r="E749" s="8">
        <v>51</v>
      </c>
      <c r="F749">
        <f t="shared" si="33"/>
        <v>0.23514530432344902</v>
      </c>
      <c r="G749">
        <f t="shared" si="34"/>
        <v>-0.32839904697582728</v>
      </c>
      <c r="H749">
        <f t="shared" si="35"/>
        <v>0.19211113702164481</v>
      </c>
    </row>
    <row r="750" spans="1:8" x14ac:dyDescent="0.35">
      <c r="A750" s="7">
        <v>40577</v>
      </c>
      <c r="B750" s="12">
        <v>0.22</v>
      </c>
      <c r="C750" s="6">
        <v>0.37</v>
      </c>
      <c r="D750" s="6">
        <v>0.3881</v>
      </c>
      <c r="E750" s="6">
        <v>47</v>
      </c>
      <c r="F750">
        <f t="shared" si="33"/>
        <v>0.2348889764523602</v>
      </c>
      <c r="G750">
        <f t="shared" si="34"/>
        <v>-0.32971089244596224</v>
      </c>
      <c r="H750">
        <f t="shared" si="35"/>
        <v>0.19488171564585377</v>
      </c>
    </row>
    <row r="751" spans="1:8" x14ac:dyDescent="0.35">
      <c r="A751" s="9">
        <v>40577</v>
      </c>
      <c r="B751" s="13">
        <v>0.22</v>
      </c>
      <c r="C751" s="8">
        <v>0.37</v>
      </c>
      <c r="D751" s="8">
        <v>0.32840000000000003</v>
      </c>
      <c r="E751" s="8">
        <v>60</v>
      </c>
      <c r="F751">
        <f t="shared" si="33"/>
        <v>0.23483435339540715</v>
      </c>
      <c r="G751">
        <f t="shared" si="34"/>
        <v>-0.33165283518895067</v>
      </c>
      <c r="H751">
        <f t="shared" si="35"/>
        <v>0.19765760464021664</v>
      </c>
    </row>
    <row r="752" spans="1:8" x14ac:dyDescent="0.35">
      <c r="A752" s="7">
        <v>40577</v>
      </c>
      <c r="B752" s="12">
        <v>0.22</v>
      </c>
      <c r="C752" s="6">
        <v>0.37</v>
      </c>
      <c r="D752" s="6">
        <v>0.25369999999999998</v>
      </c>
      <c r="E752" s="6">
        <v>78</v>
      </c>
      <c r="F752">
        <f t="shared" si="33"/>
        <v>0.23480893173026476</v>
      </c>
      <c r="G752">
        <f t="shared" si="34"/>
        <v>-0.33265936894799863</v>
      </c>
      <c r="H752">
        <f t="shared" si="35"/>
        <v>0.19849297181681197</v>
      </c>
    </row>
    <row r="753" spans="1:8" x14ac:dyDescent="0.35">
      <c r="A753" s="9">
        <v>40577</v>
      </c>
      <c r="B753" s="13">
        <v>0.2</v>
      </c>
      <c r="C753" s="8">
        <v>0.4</v>
      </c>
      <c r="D753" s="8">
        <v>0.19400000000000001</v>
      </c>
      <c r="E753" s="8">
        <v>175</v>
      </c>
      <c r="F753">
        <f t="shared" si="33"/>
        <v>0.23490827940372322</v>
      </c>
      <c r="G753">
        <f t="shared" si="34"/>
        <v>-0.33246109475660002</v>
      </c>
      <c r="H753">
        <f t="shared" si="35"/>
        <v>0.19817253497517601</v>
      </c>
    </row>
    <row r="754" spans="1:8" x14ac:dyDescent="0.35">
      <c r="A754" s="7">
        <v>40577</v>
      </c>
      <c r="B754" s="12">
        <v>0.2</v>
      </c>
      <c r="C754" s="6">
        <v>0.4</v>
      </c>
      <c r="D754" s="6">
        <v>0.16420000000000001</v>
      </c>
      <c r="E754" s="6">
        <v>147</v>
      </c>
      <c r="F754">
        <f t="shared" si="33"/>
        <v>0.23935944505122922</v>
      </c>
      <c r="G754">
        <f t="shared" si="34"/>
        <v>-0.32895894579113399</v>
      </c>
      <c r="H754">
        <f t="shared" si="35"/>
        <v>0.19914885429489962</v>
      </c>
    </row>
    <row r="755" spans="1:8" x14ac:dyDescent="0.35">
      <c r="A755" s="9">
        <v>40577</v>
      </c>
      <c r="B755" s="13">
        <v>0.2</v>
      </c>
      <c r="C755" s="8">
        <v>0.4</v>
      </c>
      <c r="D755" s="8">
        <v>0</v>
      </c>
      <c r="E755" s="8">
        <v>96</v>
      </c>
      <c r="F755">
        <f t="shared" si="33"/>
        <v>0.24240804471968169</v>
      </c>
      <c r="G755">
        <f t="shared" si="34"/>
        <v>-0.32592144451840499</v>
      </c>
      <c r="H755">
        <f t="shared" si="35"/>
        <v>0.20087125234150449</v>
      </c>
    </row>
    <row r="756" spans="1:8" x14ac:dyDescent="0.35">
      <c r="A756" s="7">
        <v>40577</v>
      </c>
      <c r="B756" s="12">
        <v>0.2</v>
      </c>
      <c r="C756" s="6">
        <v>0.47</v>
      </c>
      <c r="D756" s="6">
        <v>8.9599999999999999E-2</v>
      </c>
      <c r="E756" s="6">
        <v>109</v>
      </c>
      <c r="F756">
        <f t="shared" si="33"/>
        <v>0.24336167192996902</v>
      </c>
      <c r="G756">
        <f t="shared" si="34"/>
        <v>-0.32469665274167769</v>
      </c>
      <c r="H756">
        <f t="shared" si="35"/>
        <v>0.20469093717044148</v>
      </c>
    </row>
    <row r="757" spans="1:8" x14ac:dyDescent="0.35">
      <c r="A757" s="9">
        <v>40577</v>
      </c>
      <c r="B757" s="13">
        <v>0.18</v>
      </c>
      <c r="C757" s="8">
        <v>0.55000000000000004</v>
      </c>
      <c r="D757" s="8">
        <v>0.1045</v>
      </c>
      <c r="E757" s="8">
        <v>54</v>
      </c>
      <c r="F757">
        <f t="shared" si="33"/>
        <v>0.24479547785573086</v>
      </c>
      <c r="G757">
        <f t="shared" si="34"/>
        <v>-0.32365272336204071</v>
      </c>
      <c r="H757">
        <f t="shared" si="35"/>
        <v>0.20735007960317256</v>
      </c>
    </row>
    <row r="758" spans="1:8" x14ac:dyDescent="0.35">
      <c r="A758" s="7">
        <v>40577</v>
      </c>
      <c r="B758" s="12">
        <v>0.18</v>
      </c>
      <c r="C758" s="6">
        <v>0.51</v>
      </c>
      <c r="D758" s="6">
        <v>8.9599999999999999E-2</v>
      </c>
      <c r="E758" s="6">
        <v>41</v>
      </c>
      <c r="F758">
        <f t="shared" si="33"/>
        <v>0.24453518966546908</v>
      </c>
      <c r="G758">
        <f t="shared" si="34"/>
        <v>-0.32378439840742568</v>
      </c>
      <c r="H758">
        <f t="shared" si="35"/>
        <v>0.20706103050115474</v>
      </c>
    </row>
    <row r="759" spans="1:8" x14ac:dyDescent="0.35">
      <c r="A759" s="9">
        <v>40577</v>
      </c>
      <c r="B759" s="13">
        <v>0.2</v>
      </c>
      <c r="C759" s="8">
        <v>0.47</v>
      </c>
      <c r="D759" s="8">
        <v>0.1045</v>
      </c>
      <c r="E759" s="8">
        <v>38</v>
      </c>
      <c r="F759">
        <f t="shared" si="33"/>
        <v>0.24379525379664882</v>
      </c>
      <c r="G759">
        <f t="shared" si="34"/>
        <v>-0.32451465694649717</v>
      </c>
      <c r="H759">
        <f t="shared" si="35"/>
        <v>0.20615096597578456</v>
      </c>
    </row>
    <row r="760" spans="1:8" x14ac:dyDescent="0.35">
      <c r="A760" s="7">
        <v>40578</v>
      </c>
      <c r="B760" s="12">
        <v>0.2</v>
      </c>
      <c r="C760" s="6">
        <v>0.44</v>
      </c>
      <c r="D760" s="6">
        <v>0</v>
      </c>
      <c r="E760" s="6">
        <v>13</v>
      </c>
      <c r="F760">
        <f t="shared" si="33"/>
        <v>0.24330911161327282</v>
      </c>
      <c r="G760">
        <f t="shared" si="34"/>
        <v>-0.32582747428531628</v>
      </c>
      <c r="H760">
        <f t="shared" si="35"/>
        <v>0.20525128445458962</v>
      </c>
    </row>
    <row r="761" spans="1:8" x14ac:dyDescent="0.35">
      <c r="A761" s="9">
        <v>40578</v>
      </c>
      <c r="B761" s="13">
        <v>0.16</v>
      </c>
      <c r="C761" s="8">
        <v>0.59</v>
      </c>
      <c r="D761" s="8">
        <v>0</v>
      </c>
      <c r="E761" s="8">
        <v>7</v>
      </c>
      <c r="F761">
        <f t="shared" si="33"/>
        <v>0.24251400290442093</v>
      </c>
      <c r="G761">
        <f t="shared" si="34"/>
        <v>-0.32916269690379168</v>
      </c>
      <c r="H761">
        <f t="shared" si="35"/>
        <v>0.20128173000728042</v>
      </c>
    </row>
    <row r="762" spans="1:8" x14ac:dyDescent="0.35">
      <c r="A762" s="7">
        <v>40578</v>
      </c>
      <c r="B762" s="12">
        <v>0.14000000000000001</v>
      </c>
      <c r="C762" s="6">
        <v>0.63</v>
      </c>
      <c r="D762" s="6">
        <v>0.1045</v>
      </c>
      <c r="E762" s="6">
        <v>1</v>
      </c>
      <c r="F762">
        <f t="shared" si="33"/>
        <v>0.23986945191826947</v>
      </c>
      <c r="G762">
        <f t="shared" si="34"/>
        <v>-0.32965824090403101</v>
      </c>
      <c r="H762">
        <f t="shared" si="35"/>
        <v>0.19672770087661201</v>
      </c>
    </row>
    <row r="763" spans="1:8" x14ac:dyDescent="0.35">
      <c r="A763" s="9">
        <v>40578</v>
      </c>
      <c r="B763" s="13">
        <v>0.14000000000000001</v>
      </c>
      <c r="C763" s="8">
        <v>0.63</v>
      </c>
      <c r="D763" s="8">
        <v>0.1045</v>
      </c>
      <c r="E763" s="8">
        <v>1</v>
      </c>
      <c r="F763">
        <f t="shared" si="33"/>
        <v>0.23600136374432346</v>
      </c>
      <c r="G763">
        <f t="shared" si="34"/>
        <v>-0.32943926722928446</v>
      </c>
      <c r="H763">
        <f t="shared" si="35"/>
        <v>0.19456509289471366</v>
      </c>
    </row>
    <row r="764" spans="1:8" x14ac:dyDescent="0.35">
      <c r="A764" s="7">
        <v>40578</v>
      </c>
      <c r="B764" s="12">
        <v>0.14000000000000001</v>
      </c>
      <c r="C764" s="6">
        <v>0.63</v>
      </c>
      <c r="D764" s="6">
        <v>0.1343</v>
      </c>
      <c r="E764" s="6">
        <v>7</v>
      </c>
      <c r="F764">
        <f t="shared" si="33"/>
        <v>0.23206057972386929</v>
      </c>
      <c r="G764">
        <f t="shared" si="34"/>
        <v>-0.3292194848584804</v>
      </c>
      <c r="H764">
        <f t="shared" si="35"/>
        <v>0.19236978110467587</v>
      </c>
    </row>
    <row r="765" spans="1:8" x14ac:dyDescent="0.35">
      <c r="A765" s="9">
        <v>40578</v>
      </c>
      <c r="B765" s="13">
        <v>0.16</v>
      </c>
      <c r="C765" s="8">
        <v>0.55000000000000004</v>
      </c>
      <c r="D765" s="8">
        <v>0</v>
      </c>
      <c r="E765" s="8">
        <v>28</v>
      </c>
      <c r="F765">
        <f t="shared" si="33"/>
        <v>0.22841562664753817</v>
      </c>
      <c r="G765">
        <f t="shared" si="34"/>
        <v>-0.32894497820176832</v>
      </c>
      <c r="H765">
        <f t="shared" si="35"/>
        <v>0.19116931897826595</v>
      </c>
    </row>
    <row r="766" spans="1:8" x14ac:dyDescent="0.35">
      <c r="A766" s="7">
        <v>40578</v>
      </c>
      <c r="B766" s="12">
        <v>0.14000000000000001</v>
      </c>
      <c r="C766" s="6">
        <v>0.59</v>
      </c>
      <c r="D766" s="6">
        <v>0</v>
      </c>
      <c r="E766" s="6">
        <v>87</v>
      </c>
      <c r="F766">
        <f t="shared" si="33"/>
        <v>0.22657620724315056</v>
      </c>
      <c r="G766">
        <f t="shared" si="34"/>
        <v>-0.32964401063394577</v>
      </c>
      <c r="H766">
        <f t="shared" si="35"/>
        <v>0.18822529605410418</v>
      </c>
    </row>
    <row r="767" spans="1:8" x14ac:dyDescent="0.35">
      <c r="A767" s="9">
        <v>40578</v>
      </c>
      <c r="B767" s="13">
        <v>0.14000000000000001</v>
      </c>
      <c r="C767" s="8">
        <v>0.74</v>
      </c>
      <c r="D767" s="8">
        <v>0.1343</v>
      </c>
      <c r="E767" s="8">
        <v>220</v>
      </c>
      <c r="F767">
        <f t="shared" si="33"/>
        <v>0.22890451695765279</v>
      </c>
      <c r="G767">
        <f t="shared" si="34"/>
        <v>-0.32983383414868517</v>
      </c>
      <c r="H767">
        <f t="shared" si="35"/>
        <v>0.19113771766336679</v>
      </c>
    </row>
    <row r="768" spans="1:8" x14ac:dyDescent="0.35">
      <c r="A768" s="7">
        <v>40578</v>
      </c>
      <c r="B768" s="12">
        <v>0.16</v>
      </c>
      <c r="C768" s="6">
        <v>0.8</v>
      </c>
      <c r="D768" s="6">
        <v>0.1343</v>
      </c>
      <c r="E768" s="6">
        <v>127</v>
      </c>
      <c r="F768">
        <f t="shared" si="33"/>
        <v>0.24611640060430348</v>
      </c>
      <c r="G768">
        <f t="shared" si="34"/>
        <v>-0.34459595516590424</v>
      </c>
      <c r="H768">
        <f t="shared" si="35"/>
        <v>0.19907724097895424</v>
      </c>
    </row>
    <row r="769" spans="1:8" x14ac:dyDescent="0.35">
      <c r="A769" s="9">
        <v>40578</v>
      </c>
      <c r="B769" s="13">
        <v>0.2</v>
      </c>
      <c r="C769" s="8">
        <v>0.51</v>
      </c>
      <c r="D769" s="8">
        <v>0.1343</v>
      </c>
      <c r="E769" s="8">
        <v>51</v>
      </c>
      <c r="F769">
        <f t="shared" si="33"/>
        <v>0.25119365453258169</v>
      </c>
      <c r="G769">
        <f t="shared" si="34"/>
        <v>-0.35124576666167584</v>
      </c>
      <c r="H769">
        <f t="shared" si="35"/>
        <v>0.20158441098810206</v>
      </c>
    </row>
    <row r="770" spans="1:8" x14ac:dyDescent="0.35">
      <c r="A770" s="7">
        <v>40578</v>
      </c>
      <c r="B770" s="12">
        <v>0.22</v>
      </c>
      <c r="C770" s="6">
        <v>0.51</v>
      </c>
      <c r="D770" s="6">
        <v>0.16420000000000001</v>
      </c>
      <c r="E770" s="6">
        <v>64</v>
      </c>
      <c r="F770">
        <f t="shared" si="33"/>
        <v>0.25089629809433273</v>
      </c>
      <c r="G770">
        <f t="shared" si="34"/>
        <v>-0.35170168335840279</v>
      </c>
      <c r="H770">
        <f t="shared" si="35"/>
        <v>0.2012403553131398</v>
      </c>
    </row>
    <row r="771" spans="1:8" x14ac:dyDescent="0.35">
      <c r="A771" s="9">
        <v>40578</v>
      </c>
      <c r="B771" s="13">
        <v>0.24</v>
      </c>
      <c r="C771" s="8">
        <v>0.48</v>
      </c>
      <c r="D771" s="8">
        <v>0.16420000000000001</v>
      </c>
      <c r="E771" s="8">
        <v>86</v>
      </c>
      <c r="F771">
        <f t="shared" ref="F771:F834" si="36">CORREL(B771:B1770,E771:E1770)</f>
        <v>0.25089309720687719</v>
      </c>
      <c r="G771">
        <f t="shared" ref="G771:G834" si="37">CORREL(C771:C1770,E771:E1770)</f>
        <v>-0.35180272129308982</v>
      </c>
      <c r="H771">
        <f t="shared" ref="H771:H834" si="38">CORREL(D771:D1770,E771:E1770)</f>
        <v>0.2012379091686225</v>
      </c>
    </row>
    <row r="772" spans="1:8" x14ac:dyDescent="0.35">
      <c r="A772" s="7">
        <v>40578</v>
      </c>
      <c r="B772" s="12">
        <v>0.26</v>
      </c>
      <c r="C772" s="6">
        <v>0.5</v>
      </c>
      <c r="D772" s="6">
        <v>0.22389999999999999</v>
      </c>
      <c r="E772" s="6">
        <v>82</v>
      </c>
      <c r="F772">
        <f t="shared" si="36"/>
        <v>0.25079742499329483</v>
      </c>
      <c r="G772">
        <f t="shared" si="37"/>
        <v>-0.35133959273118814</v>
      </c>
      <c r="H772">
        <f t="shared" si="38"/>
        <v>0.20162462035696083</v>
      </c>
    </row>
    <row r="773" spans="1:8" x14ac:dyDescent="0.35">
      <c r="A773" s="9">
        <v>40578</v>
      </c>
      <c r="B773" s="13">
        <v>0.28000000000000003</v>
      </c>
      <c r="C773" s="8">
        <v>0.45</v>
      </c>
      <c r="D773" s="8">
        <v>0.16420000000000001</v>
      </c>
      <c r="E773" s="8">
        <v>91</v>
      </c>
      <c r="F773">
        <f t="shared" si="36"/>
        <v>0.25045382975962366</v>
      </c>
      <c r="G773">
        <f t="shared" si="37"/>
        <v>-0.35103920768214703</v>
      </c>
      <c r="H773">
        <f t="shared" si="38"/>
        <v>0.20138660653275514</v>
      </c>
    </row>
    <row r="774" spans="1:8" x14ac:dyDescent="0.35">
      <c r="A774" s="7">
        <v>40578</v>
      </c>
      <c r="B774" s="12">
        <v>0.28000000000000003</v>
      </c>
      <c r="C774" s="6">
        <v>0.48</v>
      </c>
      <c r="D774" s="6">
        <v>0.25369999999999998</v>
      </c>
      <c r="E774" s="6">
        <v>90</v>
      </c>
      <c r="F774">
        <f t="shared" si="36"/>
        <v>0.24956470777385356</v>
      </c>
      <c r="G774">
        <f t="shared" si="37"/>
        <v>-0.35027876426129756</v>
      </c>
      <c r="H774">
        <f t="shared" si="38"/>
        <v>0.20188466489962301</v>
      </c>
    </row>
    <row r="775" spans="1:8" x14ac:dyDescent="0.35">
      <c r="A775" s="9">
        <v>40578</v>
      </c>
      <c r="B775" s="13">
        <v>0.3</v>
      </c>
      <c r="C775" s="8">
        <v>0.42</v>
      </c>
      <c r="D775" s="8">
        <v>0.22389999999999999</v>
      </c>
      <c r="E775" s="8">
        <v>99</v>
      </c>
      <c r="F775">
        <f t="shared" si="36"/>
        <v>0.24870309847779176</v>
      </c>
      <c r="G775">
        <f t="shared" si="37"/>
        <v>-0.34970489565020557</v>
      </c>
      <c r="H775">
        <f t="shared" si="38"/>
        <v>0.2011984058183722</v>
      </c>
    </row>
    <row r="776" spans="1:8" x14ac:dyDescent="0.35">
      <c r="A776" s="7">
        <v>40578</v>
      </c>
      <c r="B776" s="12">
        <v>0.26</v>
      </c>
      <c r="C776" s="6">
        <v>0.56000000000000005</v>
      </c>
      <c r="D776" s="6">
        <v>0.1343</v>
      </c>
      <c r="E776" s="6">
        <v>205</v>
      </c>
      <c r="F776">
        <f t="shared" si="36"/>
        <v>0.24704782264848801</v>
      </c>
      <c r="G776">
        <f t="shared" si="37"/>
        <v>-0.34844471860720871</v>
      </c>
      <c r="H776">
        <f t="shared" si="38"/>
        <v>0.20076941443894322</v>
      </c>
    </row>
    <row r="777" spans="1:8" x14ac:dyDescent="0.35">
      <c r="A777" s="9">
        <v>40578</v>
      </c>
      <c r="B777" s="13">
        <v>0.24</v>
      </c>
      <c r="C777" s="8">
        <v>0.6</v>
      </c>
      <c r="D777" s="8">
        <v>0.1045</v>
      </c>
      <c r="E777" s="8">
        <v>155</v>
      </c>
      <c r="F777">
        <f t="shared" si="36"/>
        <v>0.24659232696260283</v>
      </c>
      <c r="G777">
        <f t="shared" si="37"/>
        <v>-0.3524143705022218</v>
      </c>
      <c r="H777">
        <f t="shared" si="38"/>
        <v>0.20813965070225066</v>
      </c>
    </row>
    <row r="778" spans="1:8" x14ac:dyDescent="0.35">
      <c r="A778" s="7">
        <v>40578</v>
      </c>
      <c r="B778" s="12">
        <v>0.24</v>
      </c>
      <c r="C778" s="6">
        <v>0.65</v>
      </c>
      <c r="D778" s="6">
        <v>0.1343</v>
      </c>
      <c r="E778" s="6">
        <v>103</v>
      </c>
      <c r="F778">
        <f t="shared" si="36"/>
        <v>0.24719916209386952</v>
      </c>
      <c r="G778">
        <f t="shared" si="37"/>
        <v>-0.35525871260688996</v>
      </c>
      <c r="H778">
        <f t="shared" si="38"/>
        <v>0.21401723488412233</v>
      </c>
    </row>
    <row r="779" spans="1:8" x14ac:dyDescent="0.35">
      <c r="A779" s="9">
        <v>40578</v>
      </c>
      <c r="B779" s="13">
        <v>0.24</v>
      </c>
      <c r="C779" s="8">
        <v>0.65</v>
      </c>
      <c r="D779" s="8">
        <v>0.16420000000000001</v>
      </c>
      <c r="E779" s="8">
        <v>71</v>
      </c>
      <c r="F779">
        <f t="shared" si="36"/>
        <v>0.24710032898924694</v>
      </c>
      <c r="G779">
        <f t="shared" si="37"/>
        <v>-0.35678049516545784</v>
      </c>
      <c r="H779">
        <f t="shared" si="38"/>
        <v>0.21561035201176648</v>
      </c>
    </row>
    <row r="780" spans="1:8" x14ac:dyDescent="0.35">
      <c r="A780" s="7">
        <v>40578</v>
      </c>
      <c r="B780" s="12">
        <v>0.24</v>
      </c>
      <c r="C780" s="6">
        <v>0.7</v>
      </c>
      <c r="D780" s="6">
        <v>0.16420000000000001</v>
      </c>
      <c r="E780" s="6">
        <v>43</v>
      </c>
      <c r="F780">
        <f t="shared" si="36"/>
        <v>0.24704453567274171</v>
      </c>
      <c r="G780">
        <f t="shared" si="37"/>
        <v>-0.35707814287017581</v>
      </c>
      <c r="H780">
        <f t="shared" si="38"/>
        <v>0.21575446638547038</v>
      </c>
    </row>
    <row r="781" spans="1:8" x14ac:dyDescent="0.35">
      <c r="A781" s="9">
        <v>40578</v>
      </c>
      <c r="B781" s="13">
        <v>0.24</v>
      </c>
      <c r="C781" s="8">
        <v>0.65</v>
      </c>
      <c r="D781" s="8">
        <v>0.16420000000000001</v>
      </c>
      <c r="E781" s="8">
        <v>46</v>
      </c>
      <c r="F781">
        <f t="shared" si="36"/>
        <v>0.24733285452456824</v>
      </c>
      <c r="G781">
        <f t="shared" si="37"/>
        <v>-0.3565117190210132</v>
      </c>
      <c r="H781">
        <f t="shared" si="38"/>
        <v>0.21551716903129217</v>
      </c>
    </row>
    <row r="782" spans="1:8" x14ac:dyDescent="0.35">
      <c r="A782" s="7">
        <v>40578</v>
      </c>
      <c r="B782" s="12">
        <v>0.24</v>
      </c>
      <c r="C782" s="6">
        <v>0.7</v>
      </c>
      <c r="D782" s="6">
        <v>0.1343</v>
      </c>
      <c r="E782" s="6">
        <v>31</v>
      </c>
      <c r="F782">
        <f t="shared" si="36"/>
        <v>0.24757315181496348</v>
      </c>
      <c r="G782">
        <f t="shared" si="37"/>
        <v>-0.35620886772893406</v>
      </c>
      <c r="H782">
        <f t="shared" si="38"/>
        <v>0.21530681663854262</v>
      </c>
    </row>
    <row r="783" spans="1:8" x14ac:dyDescent="0.35">
      <c r="A783" s="9">
        <v>40579</v>
      </c>
      <c r="B783" s="13">
        <v>0.24</v>
      </c>
      <c r="C783" s="8">
        <v>0.7</v>
      </c>
      <c r="D783" s="8">
        <v>0.16420000000000001</v>
      </c>
      <c r="E783" s="8">
        <v>39</v>
      </c>
      <c r="F783">
        <f t="shared" si="36"/>
        <v>0.2481044221191572</v>
      </c>
      <c r="G783">
        <f t="shared" si="37"/>
        <v>-0.35525310016976702</v>
      </c>
      <c r="H783">
        <f t="shared" si="38"/>
        <v>0.21448319189442344</v>
      </c>
    </row>
    <row r="784" spans="1:8" x14ac:dyDescent="0.35">
      <c r="A784" s="7">
        <v>40579</v>
      </c>
      <c r="B784" s="12">
        <v>0.24</v>
      </c>
      <c r="C784" s="6">
        <v>0.65</v>
      </c>
      <c r="D784" s="6">
        <v>0.16420000000000001</v>
      </c>
      <c r="E784" s="6">
        <v>18</v>
      </c>
      <c r="F784">
        <f t="shared" si="36"/>
        <v>0.24847618181603207</v>
      </c>
      <c r="G784">
        <f t="shared" si="37"/>
        <v>-0.35453143954499489</v>
      </c>
      <c r="H784">
        <f t="shared" si="38"/>
        <v>0.21420120827645742</v>
      </c>
    </row>
    <row r="785" spans="1:8" x14ac:dyDescent="0.35">
      <c r="A785" s="9">
        <v>40579</v>
      </c>
      <c r="B785" s="13">
        <v>0.24</v>
      </c>
      <c r="C785" s="8">
        <v>0.75</v>
      </c>
      <c r="D785" s="8">
        <v>0.16420000000000001</v>
      </c>
      <c r="E785" s="8">
        <v>17</v>
      </c>
      <c r="F785">
        <f t="shared" si="36"/>
        <v>0.24933916436673398</v>
      </c>
      <c r="G785">
        <f t="shared" si="37"/>
        <v>-0.35391363903107487</v>
      </c>
      <c r="H785">
        <f t="shared" si="38"/>
        <v>0.21381249892325255</v>
      </c>
    </row>
    <row r="786" spans="1:8" x14ac:dyDescent="0.35">
      <c r="A786" s="7">
        <v>40579</v>
      </c>
      <c r="B786" s="12">
        <v>0.24</v>
      </c>
      <c r="C786" s="6">
        <v>0.75</v>
      </c>
      <c r="D786" s="6">
        <v>0.16420000000000001</v>
      </c>
      <c r="E786" s="6">
        <v>11</v>
      </c>
      <c r="F786">
        <f t="shared" si="36"/>
        <v>0.25024108335066192</v>
      </c>
      <c r="G786">
        <f t="shared" si="37"/>
        <v>-0.35193760379526923</v>
      </c>
      <c r="H786">
        <f t="shared" si="38"/>
        <v>0.21341788222936542</v>
      </c>
    </row>
    <row r="787" spans="1:8" x14ac:dyDescent="0.35">
      <c r="A787" s="9">
        <v>40579</v>
      </c>
      <c r="B787" s="13">
        <v>0.22</v>
      </c>
      <c r="C787" s="8">
        <v>0.93</v>
      </c>
      <c r="D787" s="8">
        <v>0.1343</v>
      </c>
      <c r="E787" s="8">
        <v>8</v>
      </c>
      <c r="F787">
        <f t="shared" si="36"/>
        <v>0.25133009766161574</v>
      </c>
      <c r="G787">
        <f t="shared" si="37"/>
        <v>-0.34969523110231138</v>
      </c>
      <c r="H787">
        <f t="shared" si="38"/>
        <v>0.21301647588271666</v>
      </c>
    </row>
    <row r="788" spans="1:8" x14ac:dyDescent="0.35">
      <c r="A788" s="7">
        <v>40579</v>
      </c>
      <c r="B788" s="12">
        <v>0.2</v>
      </c>
      <c r="C788" s="6">
        <v>1</v>
      </c>
      <c r="D788" s="6">
        <v>8.9599999999999999E-2</v>
      </c>
      <c r="E788" s="6">
        <v>9</v>
      </c>
      <c r="F788">
        <f t="shared" si="36"/>
        <v>0.25142861025786561</v>
      </c>
      <c r="G788">
        <f t="shared" si="37"/>
        <v>-0.34503411808215184</v>
      </c>
      <c r="H788">
        <f t="shared" si="38"/>
        <v>0.21170775030023392</v>
      </c>
    </row>
    <row r="789" spans="1:8" x14ac:dyDescent="0.35">
      <c r="A789" s="9">
        <v>40579</v>
      </c>
      <c r="B789" s="13">
        <v>0.2</v>
      </c>
      <c r="C789" s="8">
        <v>1</v>
      </c>
      <c r="D789" s="8">
        <v>0</v>
      </c>
      <c r="E789" s="8">
        <v>4</v>
      </c>
      <c r="F789">
        <f t="shared" si="36"/>
        <v>0.25049226564407473</v>
      </c>
      <c r="G789">
        <f t="shared" si="37"/>
        <v>-0.33977221666558571</v>
      </c>
      <c r="H789">
        <f t="shared" si="38"/>
        <v>0.20913200808214993</v>
      </c>
    </row>
    <row r="790" spans="1:8" x14ac:dyDescent="0.35">
      <c r="A790" s="7">
        <v>40579</v>
      </c>
      <c r="B790" s="12">
        <v>0.22</v>
      </c>
      <c r="C790" s="6">
        <v>0.93</v>
      </c>
      <c r="D790" s="6">
        <v>8.9599999999999999E-2</v>
      </c>
      <c r="E790" s="6">
        <v>4</v>
      </c>
      <c r="F790">
        <f t="shared" si="36"/>
        <v>0.24951007801168382</v>
      </c>
      <c r="G790">
        <f t="shared" si="37"/>
        <v>-0.33367283448055968</v>
      </c>
      <c r="H790">
        <f t="shared" si="38"/>
        <v>0.20374979779158175</v>
      </c>
    </row>
    <row r="791" spans="1:8" x14ac:dyDescent="0.35">
      <c r="A791" s="9">
        <v>40579</v>
      </c>
      <c r="B791" s="13">
        <v>0.2</v>
      </c>
      <c r="C791" s="8">
        <v>1</v>
      </c>
      <c r="D791" s="8">
        <v>8.9599999999999999E-2</v>
      </c>
      <c r="E791" s="8">
        <v>10</v>
      </c>
      <c r="F791">
        <f t="shared" si="36"/>
        <v>0.2496545125169039</v>
      </c>
      <c r="G791">
        <f t="shared" si="37"/>
        <v>-0.32814739254347208</v>
      </c>
      <c r="H791">
        <f t="shared" si="38"/>
        <v>0.20084094634045546</v>
      </c>
    </row>
    <row r="792" spans="1:8" x14ac:dyDescent="0.35">
      <c r="A792" s="7">
        <v>40579</v>
      </c>
      <c r="B792" s="12">
        <v>0.2</v>
      </c>
      <c r="C792" s="6">
        <v>1</v>
      </c>
      <c r="D792" s="6">
        <v>8.9599999999999999E-2</v>
      </c>
      <c r="E792" s="6">
        <v>20</v>
      </c>
      <c r="F792">
        <f t="shared" si="36"/>
        <v>0.24869428924017492</v>
      </c>
      <c r="G792">
        <f t="shared" si="37"/>
        <v>-0.32252853399148773</v>
      </c>
      <c r="H792">
        <f t="shared" si="38"/>
        <v>0.19814276444068754</v>
      </c>
    </row>
    <row r="793" spans="1:8" x14ac:dyDescent="0.35">
      <c r="A793" s="9">
        <v>40579</v>
      </c>
      <c r="B793" s="13">
        <v>0.2</v>
      </c>
      <c r="C793" s="8">
        <v>1</v>
      </c>
      <c r="D793" s="8">
        <v>0.1343</v>
      </c>
      <c r="E793" s="8">
        <v>34</v>
      </c>
      <c r="F793">
        <f t="shared" si="36"/>
        <v>0.24781998997194538</v>
      </c>
      <c r="G793">
        <f t="shared" si="37"/>
        <v>-0.31822566849573131</v>
      </c>
      <c r="H793">
        <f t="shared" si="38"/>
        <v>0.19586552356043624</v>
      </c>
    </row>
    <row r="794" spans="1:8" x14ac:dyDescent="0.35">
      <c r="A794" s="7">
        <v>40579</v>
      </c>
      <c r="B794" s="12">
        <v>0.22</v>
      </c>
      <c r="C794" s="6">
        <v>1</v>
      </c>
      <c r="D794" s="6">
        <v>0.1343</v>
      </c>
      <c r="E794" s="6">
        <v>47</v>
      </c>
      <c r="F794">
        <f t="shared" si="36"/>
        <v>0.24713869901237967</v>
      </c>
      <c r="G794">
        <f t="shared" si="37"/>
        <v>-0.31600933517125324</v>
      </c>
      <c r="H794">
        <f t="shared" si="38"/>
        <v>0.19494041347855429</v>
      </c>
    </row>
    <row r="795" spans="1:8" x14ac:dyDescent="0.35">
      <c r="A795" s="9">
        <v>40579</v>
      </c>
      <c r="B795" s="13">
        <v>0.22</v>
      </c>
      <c r="C795" s="8">
        <v>1</v>
      </c>
      <c r="D795" s="8">
        <v>0.16420000000000001</v>
      </c>
      <c r="E795" s="8">
        <v>52</v>
      </c>
      <c r="F795">
        <f t="shared" si="36"/>
        <v>0.247025523016528</v>
      </c>
      <c r="G795">
        <f t="shared" si="37"/>
        <v>-0.31591903436032348</v>
      </c>
      <c r="H795">
        <f t="shared" si="38"/>
        <v>0.19437687427189004</v>
      </c>
    </row>
    <row r="796" spans="1:8" x14ac:dyDescent="0.35">
      <c r="A796" s="7">
        <v>40579</v>
      </c>
      <c r="B796" s="12">
        <v>0.22</v>
      </c>
      <c r="C796" s="6">
        <v>1</v>
      </c>
      <c r="D796" s="6">
        <v>0.16420000000000001</v>
      </c>
      <c r="E796" s="6">
        <v>72</v>
      </c>
      <c r="F796">
        <f t="shared" si="36"/>
        <v>0.24692897705597402</v>
      </c>
      <c r="G796">
        <f t="shared" si="37"/>
        <v>-0.31672888880505784</v>
      </c>
      <c r="H796">
        <f t="shared" si="38"/>
        <v>0.19415561983751256</v>
      </c>
    </row>
    <row r="797" spans="1:8" x14ac:dyDescent="0.35">
      <c r="A797" s="9">
        <v>40579</v>
      </c>
      <c r="B797" s="13">
        <v>0.22</v>
      </c>
      <c r="C797" s="8">
        <v>1</v>
      </c>
      <c r="D797" s="8">
        <v>0</v>
      </c>
      <c r="E797" s="8">
        <v>55</v>
      </c>
      <c r="F797">
        <f t="shared" si="36"/>
        <v>0.2469980891400396</v>
      </c>
      <c r="G797">
        <f t="shared" si="37"/>
        <v>-0.32125869769729776</v>
      </c>
      <c r="H797">
        <f t="shared" si="38"/>
        <v>0.19428898705593073</v>
      </c>
    </row>
    <row r="798" spans="1:8" x14ac:dyDescent="0.35">
      <c r="A798" s="7">
        <v>40579</v>
      </c>
      <c r="B798" s="12">
        <v>0.22</v>
      </c>
      <c r="C798" s="6">
        <v>1</v>
      </c>
      <c r="D798" s="6">
        <v>0</v>
      </c>
      <c r="E798" s="6">
        <v>60</v>
      </c>
      <c r="F798">
        <f t="shared" si="36"/>
        <v>0.24691554514471933</v>
      </c>
      <c r="G798">
        <f t="shared" si="37"/>
        <v>-0.32280464822909266</v>
      </c>
      <c r="H798">
        <f t="shared" si="38"/>
        <v>0.19382496672976665</v>
      </c>
    </row>
    <row r="799" spans="1:8" x14ac:dyDescent="0.35">
      <c r="A799" s="9">
        <v>40579</v>
      </c>
      <c r="B799" s="13">
        <v>0.22</v>
      </c>
      <c r="C799" s="8">
        <v>1</v>
      </c>
      <c r="D799" s="8">
        <v>0.1343</v>
      </c>
      <c r="E799" s="8">
        <v>71</v>
      </c>
      <c r="F799">
        <f t="shared" si="36"/>
        <v>0.24686571865731533</v>
      </c>
      <c r="G799">
        <f t="shared" si="37"/>
        <v>-0.32537948453306315</v>
      </c>
      <c r="H799">
        <f t="shared" si="38"/>
        <v>0.19392690280024807</v>
      </c>
    </row>
    <row r="800" spans="1:8" x14ac:dyDescent="0.35">
      <c r="A800" s="7">
        <v>40579</v>
      </c>
      <c r="B800" s="12">
        <v>0.24</v>
      </c>
      <c r="C800" s="6">
        <v>1</v>
      </c>
      <c r="D800" s="6">
        <v>0.28360000000000002</v>
      </c>
      <c r="E800" s="6">
        <v>78</v>
      </c>
      <c r="F800">
        <f t="shared" si="36"/>
        <v>0.24692308123846876</v>
      </c>
      <c r="G800">
        <f t="shared" si="37"/>
        <v>-0.33022421369598692</v>
      </c>
      <c r="H800">
        <f t="shared" si="38"/>
        <v>0.19419203871537738</v>
      </c>
    </row>
    <row r="801" spans="1:8" x14ac:dyDescent="0.35">
      <c r="A801" s="9">
        <v>40579</v>
      </c>
      <c r="B801" s="13">
        <v>0.28000000000000003</v>
      </c>
      <c r="C801" s="8">
        <v>0.93</v>
      </c>
      <c r="D801" s="8">
        <v>0.44779999999999998</v>
      </c>
      <c r="E801" s="8">
        <v>83</v>
      </c>
      <c r="F801">
        <f t="shared" si="36"/>
        <v>0.2468467598000243</v>
      </c>
      <c r="G801">
        <f t="shared" si="37"/>
        <v>-0.33670595106371681</v>
      </c>
      <c r="H801">
        <f t="shared" si="38"/>
        <v>0.19379730756390998</v>
      </c>
    </row>
    <row r="802" spans="1:8" x14ac:dyDescent="0.35">
      <c r="A802" s="7">
        <v>40579</v>
      </c>
      <c r="B802" s="12">
        <v>0.28000000000000003</v>
      </c>
      <c r="C802" s="6">
        <v>0.93</v>
      </c>
      <c r="D802" s="6">
        <v>0.44779999999999998</v>
      </c>
      <c r="E802" s="6">
        <v>84</v>
      </c>
      <c r="F802">
        <f t="shared" si="36"/>
        <v>0.24628157247380825</v>
      </c>
      <c r="G802">
        <f t="shared" si="37"/>
        <v>-0.34272848765044545</v>
      </c>
      <c r="H802">
        <f t="shared" si="38"/>
        <v>0.19276564526380452</v>
      </c>
    </row>
    <row r="803" spans="1:8" x14ac:dyDescent="0.35">
      <c r="A803" s="9">
        <v>40579</v>
      </c>
      <c r="B803" s="13">
        <v>0.3</v>
      </c>
      <c r="C803" s="8">
        <v>0.87</v>
      </c>
      <c r="D803" s="8">
        <v>0.25369999999999998</v>
      </c>
      <c r="E803" s="8">
        <v>69</v>
      </c>
      <c r="F803">
        <f t="shared" si="36"/>
        <v>0.24566686042235486</v>
      </c>
      <c r="G803">
        <f t="shared" si="37"/>
        <v>-0.34914118702567687</v>
      </c>
      <c r="H803">
        <f t="shared" si="38"/>
        <v>0.19157264885595937</v>
      </c>
    </row>
    <row r="804" spans="1:8" x14ac:dyDescent="0.35">
      <c r="A804" s="7">
        <v>40579</v>
      </c>
      <c r="B804" s="12">
        <v>0.26</v>
      </c>
      <c r="C804" s="6">
        <v>1</v>
      </c>
      <c r="D804" s="6">
        <v>0.19400000000000001</v>
      </c>
      <c r="E804" s="6">
        <v>56</v>
      </c>
      <c r="F804">
        <f t="shared" si="36"/>
        <v>0.24586448843070446</v>
      </c>
      <c r="G804">
        <f t="shared" si="37"/>
        <v>-0.35200086822203747</v>
      </c>
      <c r="H804">
        <f t="shared" si="38"/>
        <v>0.19155442977752452</v>
      </c>
    </row>
    <row r="805" spans="1:8" x14ac:dyDescent="0.35">
      <c r="A805" s="9">
        <v>40579</v>
      </c>
      <c r="B805" s="13">
        <v>0.26</v>
      </c>
      <c r="C805" s="8">
        <v>0.93</v>
      </c>
      <c r="D805" s="8">
        <v>0.1343</v>
      </c>
      <c r="E805" s="8">
        <v>45</v>
      </c>
      <c r="F805">
        <f t="shared" si="36"/>
        <v>0.24626781140287127</v>
      </c>
      <c r="G805">
        <f t="shared" si="37"/>
        <v>-0.3548578062647747</v>
      </c>
      <c r="H805">
        <f t="shared" si="38"/>
        <v>0.19155646244738803</v>
      </c>
    </row>
    <row r="806" spans="1:8" x14ac:dyDescent="0.35">
      <c r="A806" s="7">
        <v>40579</v>
      </c>
      <c r="B806" s="12">
        <v>0.26</v>
      </c>
      <c r="C806" s="6">
        <v>0.93</v>
      </c>
      <c r="D806" s="6">
        <v>0.22389999999999999</v>
      </c>
      <c r="E806" s="6">
        <v>59</v>
      </c>
      <c r="F806">
        <f t="shared" si="36"/>
        <v>0.24707580555492947</v>
      </c>
      <c r="G806">
        <f t="shared" si="37"/>
        <v>-0.35486492896742794</v>
      </c>
      <c r="H806">
        <f t="shared" si="38"/>
        <v>0.19091571023639337</v>
      </c>
    </row>
    <row r="807" spans="1:8" x14ac:dyDescent="0.35">
      <c r="A807" s="9">
        <v>40580</v>
      </c>
      <c r="B807" s="13">
        <v>0.26</v>
      </c>
      <c r="C807" s="8">
        <v>0.7</v>
      </c>
      <c r="D807" s="8">
        <v>0.19400000000000001</v>
      </c>
      <c r="E807" s="8">
        <v>39</v>
      </c>
      <c r="F807">
        <f t="shared" si="36"/>
        <v>0.24738844004744692</v>
      </c>
      <c r="G807">
        <f t="shared" si="37"/>
        <v>-0.35737306860330653</v>
      </c>
      <c r="H807">
        <f t="shared" si="38"/>
        <v>0.19106305148010178</v>
      </c>
    </row>
    <row r="808" spans="1:8" x14ac:dyDescent="0.35">
      <c r="A808" s="7">
        <v>40580</v>
      </c>
      <c r="B808" s="12">
        <v>0.26</v>
      </c>
      <c r="C808" s="6">
        <v>0.65</v>
      </c>
      <c r="D808" s="6">
        <v>0.41789999999999999</v>
      </c>
      <c r="E808" s="6">
        <v>44</v>
      </c>
      <c r="F808">
        <f t="shared" si="36"/>
        <v>0.2484525007683242</v>
      </c>
      <c r="G808">
        <f t="shared" si="37"/>
        <v>-0.35614229660367164</v>
      </c>
      <c r="H808">
        <f t="shared" si="38"/>
        <v>0.191134920108639</v>
      </c>
    </row>
    <row r="809" spans="1:8" x14ac:dyDescent="0.35">
      <c r="A809" s="9">
        <v>40580</v>
      </c>
      <c r="B809" s="13">
        <v>0.26</v>
      </c>
      <c r="C809" s="8">
        <v>0.6</v>
      </c>
      <c r="D809" s="8">
        <v>0.32840000000000003</v>
      </c>
      <c r="E809" s="8">
        <v>20</v>
      </c>
      <c r="F809">
        <f t="shared" si="36"/>
        <v>0.2493266011990147</v>
      </c>
      <c r="G809">
        <f t="shared" si="37"/>
        <v>-0.35538734380981946</v>
      </c>
      <c r="H809">
        <f t="shared" si="38"/>
        <v>0.19534820948756432</v>
      </c>
    </row>
    <row r="810" spans="1:8" x14ac:dyDescent="0.35">
      <c r="A810" s="7">
        <v>40580</v>
      </c>
      <c r="B810" s="12">
        <v>0.26</v>
      </c>
      <c r="C810" s="6">
        <v>0.6</v>
      </c>
      <c r="D810" s="6">
        <v>8.9599999999999999E-2</v>
      </c>
      <c r="E810" s="6">
        <v>13</v>
      </c>
      <c r="F810">
        <f t="shared" si="36"/>
        <v>0.25128130682395977</v>
      </c>
      <c r="G810">
        <f t="shared" si="37"/>
        <v>-0.35461465463458175</v>
      </c>
      <c r="H810">
        <f t="shared" si="38"/>
        <v>0.19986903194624991</v>
      </c>
    </row>
    <row r="811" spans="1:8" x14ac:dyDescent="0.35">
      <c r="A811" s="9">
        <v>40580</v>
      </c>
      <c r="B811" s="13">
        <v>0.26</v>
      </c>
      <c r="C811" s="8">
        <v>0.6</v>
      </c>
      <c r="D811" s="8">
        <v>0.35820000000000002</v>
      </c>
      <c r="E811" s="8">
        <v>2</v>
      </c>
      <c r="F811">
        <f t="shared" si="36"/>
        <v>0.25362394665598975</v>
      </c>
      <c r="G811">
        <f t="shared" si="37"/>
        <v>-0.35380119466971255</v>
      </c>
      <c r="H811">
        <f t="shared" si="38"/>
        <v>0.19713173714317039</v>
      </c>
    </row>
    <row r="812" spans="1:8" x14ac:dyDescent="0.35">
      <c r="A812" s="7">
        <v>40580</v>
      </c>
      <c r="B812" s="12">
        <v>0.26</v>
      </c>
      <c r="C812" s="6">
        <v>0.6</v>
      </c>
      <c r="D812" s="6">
        <v>0.22389999999999999</v>
      </c>
      <c r="E812" s="6">
        <v>1</v>
      </c>
      <c r="F812">
        <f t="shared" si="36"/>
        <v>0.2566166020950616</v>
      </c>
      <c r="G812">
        <f t="shared" si="37"/>
        <v>-0.35298340880897727</v>
      </c>
      <c r="H812">
        <f t="shared" si="38"/>
        <v>0.20494726736229263</v>
      </c>
    </row>
    <row r="813" spans="1:8" x14ac:dyDescent="0.35">
      <c r="A813" s="9">
        <v>40580</v>
      </c>
      <c r="B813" s="13">
        <v>0.26</v>
      </c>
      <c r="C813" s="8">
        <v>0.6</v>
      </c>
      <c r="D813" s="8">
        <v>0.22389999999999999</v>
      </c>
      <c r="E813" s="8">
        <v>1</v>
      </c>
      <c r="F813">
        <f t="shared" si="36"/>
        <v>0.25972473138127283</v>
      </c>
      <c r="G813">
        <f t="shared" si="37"/>
        <v>-0.35215814932120981</v>
      </c>
      <c r="H813">
        <f t="shared" si="38"/>
        <v>0.20690140844308624</v>
      </c>
    </row>
    <row r="814" spans="1:8" x14ac:dyDescent="0.35">
      <c r="A814" s="7">
        <v>40580</v>
      </c>
      <c r="B814" s="12">
        <v>0.24</v>
      </c>
      <c r="C814" s="6">
        <v>0.65</v>
      </c>
      <c r="D814" s="6">
        <v>0.16420000000000001</v>
      </c>
      <c r="E814" s="6">
        <v>8</v>
      </c>
      <c r="F814">
        <f t="shared" si="36"/>
        <v>0.26289289639128777</v>
      </c>
      <c r="G814">
        <f t="shared" si="37"/>
        <v>-0.3513212405229823</v>
      </c>
      <c r="H814">
        <f t="shared" si="38"/>
        <v>0.20889317898846388</v>
      </c>
    </row>
    <row r="815" spans="1:8" x14ac:dyDescent="0.35">
      <c r="A815" s="9">
        <v>40580</v>
      </c>
      <c r="B815" s="13">
        <v>0.24</v>
      </c>
      <c r="C815" s="8">
        <v>0.65</v>
      </c>
      <c r="D815" s="8">
        <v>0.1045</v>
      </c>
      <c r="E815" s="8">
        <v>23</v>
      </c>
      <c r="F815">
        <f t="shared" si="36"/>
        <v>0.26440997409479328</v>
      </c>
      <c r="G815">
        <f t="shared" si="37"/>
        <v>-0.34925189394862216</v>
      </c>
      <c r="H815">
        <f t="shared" si="38"/>
        <v>0.20841078109186029</v>
      </c>
    </row>
    <row r="816" spans="1:8" x14ac:dyDescent="0.35">
      <c r="A816" s="7">
        <v>40580</v>
      </c>
      <c r="B816" s="12">
        <v>0.28000000000000003</v>
      </c>
      <c r="C816" s="6">
        <v>0.56000000000000005</v>
      </c>
      <c r="D816" s="6">
        <v>0.1045</v>
      </c>
      <c r="E816" s="6">
        <v>45</v>
      </c>
      <c r="F816">
        <f t="shared" si="36"/>
        <v>0.26542861673878032</v>
      </c>
      <c r="G816">
        <f t="shared" si="37"/>
        <v>-0.34756511973559134</v>
      </c>
      <c r="H816">
        <f t="shared" si="38"/>
        <v>0.20641879613925049</v>
      </c>
    </row>
    <row r="817" spans="1:8" x14ac:dyDescent="0.35">
      <c r="A817" s="9">
        <v>40580</v>
      </c>
      <c r="B817" s="13">
        <v>0.3</v>
      </c>
      <c r="C817" s="8">
        <v>0.52</v>
      </c>
      <c r="D817" s="8">
        <v>0.25369999999999998</v>
      </c>
      <c r="E817" s="8">
        <v>89</v>
      </c>
      <c r="F817">
        <f t="shared" si="36"/>
        <v>0.26704896093731545</v>
      </c>
      <c r="G817">
        <f t="shared" si="37"/>
        <v>-0.34739201291557847</v>
      </c>
      <c r="H817">
        <f t="shared" si="38"/>
        <v>0.20537551848291549</v>
      </c>
    </row>
    <row r="818" spans="1:8" x14ac:dyDescent="0.35">
      <c r="A818" s="7">
        <v>40580</v>
      </c>
      <c r="B818" s="12">
        <v>0.32</v>
      </c>
      <c r="C818" s="6">
        <v>0.49</v>
      </c>
      <c r="D818" s="6">
        <v>0.25369999999999998</v>
      </c>
      <c r="E818" s="6">
        <v>117</v>
      </c>
      <c r="F818">
        <f t="shared" si="36"/>
        <v>0.26611294038624411</v>
      </c>
      <c r="G818">
        <f t="shared" si="37"/>
        <v>-0.34742261990887641</v>
      </c>
      <c r="H818">
        <f t="shared" si="38"/>
        <v>0.20479743882577855</v>
      </c>
    </row>
    <row r="819" spans="1:8" x14ac:dyDescent="0.35">
      <c r="A819" s="9">
        <v>40580</v>
      </c>
      <c r="B819" s="13">
        <v>0.34</v>
      </c>
      <c r="C819" s="8">
        <v>0.46</v>
      </c>
      <c r="D819" s="8">
        <v>0</v>
      </c>
      <c r="E819" s="8">
        <v>174</v>
      </c>
      <c r="F819">
        <f t="shared" si="36"/>
        <v>0.26278886064757989</v>
      </c>
      <c r="G819">
        <f t="shared" si="37"/>
        <v>-0.34721499049446869</v>
      </c>
      <c r="H819">
        <f t="shared" si="38"/>
        <v>0.20349677442710865</v>
      </c>
    </row>
    <row r="820" spans="1:8" x14ac:dyDescent="0.35">
      <c r="A820" s="7">
        <v>40580</v>
      </c>
      <c r="B820" s="12">
        <v>0.34</v>
      </c>
      <c r="C820" s="6">
        <v>0.46</v>
      </c>
      <c r="D820" s="6">
        <v>0</v>
      </c>
      <c r="E820" s="6">
        <v>182</v>
      </c>
      <c r="F820">
        <f t="shared" si="36"/>
        <v>0.25391962579454008</v>
      </c>
      <c r="G820">
        <f t="shared" si="37"/>
        <v>-0.34697172987310781</v>
      </c>
      <c r="H820">
        <f t="shared" si="38"/>
        <v>0.21924880129121468</v>
      </c>
    </row>
    <row r="821" spans="1:8" x14ac:dyDescent="0.35">
      <c r="A821" s="9">
        <v>40580</v>
      </c>
      <c r="B821" s="13">
        <v>0.34</v>
      </c>
      <c r="C821" s="8">
        <v>0.46</v>
      </c>
      <c r="D821" s="8">
        <v>8.9599999999999999E-2</v>
      </c>
      <c r="E821" s="8">
        <v>161</v>
      </c>
      <c r="F821">
        <f t="shared" si="36"/>
        <v>0.24411827982108386</v>
      </c>
      <c r="G821">
        <f t="shared" si="37"/>
        <v>-0.34698915059781188</v>
      </c>
      <c r="H821">
        <f t="shared" si="38"/>
        <v>0.23697848181028855</v>
      </c>
    </row>
    <row r="822" spans="1:8" x14ac:dyDescent="0.35">
      <c r="A822" s="7">
        <v>40580</v>
      </c>
      <c r="B822" s="12">
        <v>0.34</v>
      </c>
      <c r="C822" s="6">
        <v>0.46</v>
      </c>
      <c r="D822" s="6">
        <v>8.9599999999999999E-2</v>
      </c>
      <c r="E822" s="6">
        <v>182</v>
      </c>
      <c r="F822">
        <f t="shared" si="36"/>
        <v>0.23559836345957585</v>
      </c>
      <c r="G822">
        <f t="shared" si="37"/>
        <v>-0.34647327273104356</v>
      </c>
      <c r="H822">
        <f t="shared" si="38"/>
        <v>0.24556669662052225</v>
      </c>
    </row>
    <row r="823" spans="1:8" x14ac:dyDescent="0.35">
      <c r="A823" s="9">
        <v>40580</v>
      </c>
      <c r="B823" s="13">
        <v>0.34</v>
      </c>
      <c r="C823" s="8">
        <v>0.49</v>
      </c>
      <c r="D823" s="8">
        <v>0.1045</v>
      </c>
      <c r="E823" s="8">
        <v>157</v>
      </c>
      <c r="F823">
        <f t="shared" si="36"/>
        <v>0.22503043497333811</v>
      </c>
      <c r="G823">
        <f t="shared" si="37"/>
        <v>-0.34654989349154702</v>
      </c>
      <c r="H823">
        <f t="shared" si="38"/>
        <v>0.25687353577214922</v>
      </c>
    </row>
    <row r="824" spans="1:8" x14ac:dyDescent="0.35">
      <c r="A824" s="7">
        <v>40580</v>
      </c>
      <c r="B824" s="12">
        <v>0.34</v>
      </c>
      <c r="C824" s="6">
        <v>0.46</v>
      </c>
      <c r="D824" s="6">
        <v>0</v>
      </c>
      <c r="E824" s="6">
        <v>121</v>
      </c>
      <c r="F824">
        <f t="shared" si="36"/>
        <v>0.21619393042560942</v>
      </c>
      <c r="G824">
        <f t="shared" si="37"/>
        <v>-0.34726011792838085</v>
      </c>
      <c r="H824">
        <f t="shared" si="38"/>
        <v>0.26462124555022759</v>
      </c>
    </row>
    <row r="825" spans="1:8" x14ac:dyDescent="0.35">
      <c r="A825" s="9">
        <v>40580</v>
      </c>
      <c r="B825" s="13">
        <v>0.3</v>
      </c>
      <c r="C825" s="8">
        <v>0.56000000000000005</v>
      </c>
      <c r="D825" s="8">
        <v>0.16420000000000001</v>
      </c>
      <c r="E825" s="8">
        <v>78</v>
      </c>
      <c r="F825">
        <f t="shared" si="36"/>
        <v>0.21069163745011379</v>
      </c>
      <c r="G825">
        <f t="shared" si="37"/>
        <v>-0.34635584677178993</v>
      </c>
      <c r="H825">
        <f t="shared" si="38"/>
        <v>0.27394852649573065</v>
      </c>
    </row>
    <row r="826" spans="1:8" x14ac:dyDescent="0.35">
      <c r="A826" s="7">
        <v>40580</v>
      </c>
      <c r="B826" s="12">
        <v>0.28000000000000003</v>
      </c>
      <c r="C826" s="6">
        <v>0.61</v>
      </c>
      <c r="D826" s="6">
        <v>0.1343</v>
      </c>
      <c r="E826" s="6">
        <v>21</v>
      </c>
      <c r="F826">
        <f t="shared" si="36"/>
        <v>0.21008183693842497</v>
      </c>
      <c r="G826">
        <f t="shared" si="37"/>
        <v>-0.34660817391749577</v>
      </c>
      <c r="H826">
        <f t="shared" si="38"/>
        <v>0.2743242528484216</v>
      </c>
    </row>
    <row r="827" spans="1:8" x14ac:dyDescent="0.35">
      <c r="A827" s="9">
        <v>40580</v>
      </c>
      <c r="B827" s="13">
        <v>0.28000000000000003</v>
      </c>
      <c r="C827" s="8">
        <v>0.61</v>
      </c>
      <c r="D827" s="8">
        <v>0.1045</v>
      </c>
      <c r="E827" s="8">
        <v>26</v>
      </c>
      <c r="F827">
        <f t="shared" si="36"/>
        <v>0.21352671962645567</v>
      </c>
      <c r="G827">
        <f t="shared" si="37"/>
        <v>-0.34559685324584732</v>
      </c>
      <c r="H827">
        <f t="shared" si="38"/>
        <v>0.27301331746784008</v>
      </c>
    </row>
    <row r="828" spans="1:8" x14ac:dyDescent="0.35">
      <c r="A828" s="7">
        <v>40580</v>
      </c>
      <c r="B828" s="12">
        <v>0.26</v>
      </c>
      <c r="C828" s="6">
        <v>0.6</v>
      </c>
      <c r="D828" s="6">
        <v>0</v>
      </c>
      <c r="E828" s="6">
        <v>27</v>
      </c>
      <c r="F828">
        <f t="shared" si="36"/>
        <v>0.21662769337861557</v>
      </c>
      <c r="G828">
        <f t="shared" si="37"/>
        <v>-0.34464143158355276</v>
      </c>
      <c r="H828">
        <f t="shared" si="38"/>
        <v>0.27117053798367802</v>
      </c>
    </row>
    <row r="829" spans="1:8" x14ac:dyDescent="0.35">
      <c r="A829" s="9">
        <v>40580</v>
      </c>
      <c r="B829" s="13">
        <v>0.26</v>
      </c>
      <c r="C829" s="8">
        <v>0.6</v>
      </c>
      <c r="D829" s="8">
        <v>0</v>
      </c>
      <c r="E829" s="8">
        <v>62</v>
      </c>
      <c r="F829">
        <f t="shared" si="36"/>
        <v>0.21869006921282935</v>
      </c>
      <c r="G829">
        <f t="shared" si="37"/>
        <v>-0.34384841360648127</v>
      </c>
      <c r="H829">
        <f t="shared" si="38"/>
        <v>0.26765630109393118</v>
      </c>
    </row>
    <row r="830" spans="1:8" x14ac:dyDescent="0.35">
      <c r="A830" s="7">
        <v>40580</v>
      </c>
      <c r="B830" s="12">
        <v>0.24</v>
      </c>
      <c r="C830" s="6">
        <v>0.65</v>
      </c>
      <c r="D830" s="6">
        <v>0</v>
      </c>
      <c r="E830" s="6">
        <v>30</v>
      </c>
      <c r="F830">
        <f t="shared" si="36"/>
        <v>0.21898145270050048</v>
      </c>
      <c r="G830">
        <f t="shared" si="37"/>
        <v>-0.34382937645341805</v>
      </c>
      <c r="H830">
        <f t="shared" si="38"/>
        <v>0.2684910971970173</v>
      </c>
    </row>
    <row r="831" spans="1:8" x14ac:dyDescent="0.35">
      <c r="A831" s="9">
        <v>40581</v>
      </c>
      <c r="B831" s="13">
        <v>0.24</v>
      </c>
      <c r="C831" s="8">
        <v>0.65</v>
      </c>
      <c r="D831" s="8">
        <v>0</v>
      </c>
      <c r="E831" s="8">
        <v>15</v>
      </c>
      <c r="F831">
        <f t="shared" si="36"/>
        <v>0.22002311138246117</v>
      </c>
      <c r="G831">
        <f t="shared" si="37"/>
        <v>-0.34237230157103671</v>
      </c>
      <c r="H831">
        <f t="shared" si="38"/>
        <v>0.26522918912530996</v>
      </c>
    </row>
    <row r="832" spans="1:8" x14ac:dyDescent="0.35">
      <c r="A832" s="7">
        <v>40581</v>
      </c>
      <c r="B832" s="12">
        <v>0.22</v>
      </c>
      <c r="C832" s="6">
        <v>0.75</v>
      </c>
      <c r="D832" s="6">
        <v>0</v>
      </c>
      <c r="E832" s="6">
        <v>5</v>
      </c>
      <c r="F832">
        <f t="shared" si="36"/>
        <v>0.22166029649975444</v>
      </c>
      <c r="G832">
        <f t="shared" si="37"/>
        <v>-0.34036551154895756</v>
      </c>
      <c r="H832">
        <f t="shared" si="38"/>
        <v>0.2600940918458175</v>
      </c>
    </row>
    <row r="833" spans="1:8" x14ac:dyDescent="0.35">
      <c r="A833" s="9">
        <v>40581</v>
      </c>
      <c r="B833" s="13">
        <v>0.2</v>
      </c>
      <c r="C833" s="8">
        <v>0.8</v>
      </c>
      <c r="D833" s="8">
        <v>0</v>
      </c>
      <c r="E833" s="8">
        <v>3</v>
      </c>
      <c r="F833">
        <f t="shared" si="36"/>
        <v>0.22236162008905538</v>
      </c>
      <c r="G833">
        <f t="shared" si="37"/>
        <v>-0.33571584336146776</v>
      </c>
      <c r="H833">
        <f t="shared" si="38"/>
        <v>0.25365496782112679</v>
      </c>
    </row>
    <row r="834" spans="1:8" x14ac:dyDescent="0.35">
      <c r="A834" s="7">
        <v>40581</v>
      </c>
      <c r="B834" s="12">
        <v>0.2</v>
      </c>
      <c r="C834" s="6">
        <v>0.86</v>
      </c>
      <c r="D834" s="6">
        <v>0</v>
      </c>
      <c r="E834" s="6">
        <v>1</v>
      </c>
      <c r="F834">
        <f t="shared" si="36"/>
        <v>0.22172262443121249</v>
      </c>
      <c r="G834">
        <f t="shared" si="37"/>
        <v>-0.32972948975674377</v>
      </c>
      <c r="H834">
        <f t="shared" si="38"/>
        <v>0.24678825889158296</v>
      </c>
    </row>
    <row r="835" spans="1:8" x14ac:dyDescent="0.35">
      <c r="A835" s="9">
        <v>40581</v>
      </c>
      <c r="B835" s="13">
        <v>0.2</v>
      </c>
      <c r="C835" s="8">
        <v>0.86</v>
      </c>
      <c r="D835" s="8">
        <v>0</v>
      </c>
      <c r="E835" s="8">
        <v>2</v>
      </c>
      <c r="F835">
        <f t="shared" ref="F835:F898" si="39">CORREL(B835:B1834,E835:E1834)</f>
        <v>0.2210797517224907</v>
      </c>
      <c r="G835">
        <f t="shared" ref="G835:G898" si="40">CORREL(C835:C1834,E835:E1834)</f>
        <v>-0.32213667849594124</v>
      </c>
      <c r="H835">
        <f t="shared" ref="H835:H898" si="41">CORREL(D835:D1834,E835:E1834)</f>
        <v>0.23947034947120241</v>
      </c>
    </row>
    <row r="836" spans="1:8" x14ac:dyDescent="0.35">
      <c r="A836" s="7">
        <v>40581</v>
      </c>
      <c r="B836" s="12">
        <v>0.2</v>
      </c>
      <c r="C836" s="6">
        <v>0.86</v>
      </c>
      <c r="D836" s="6">
        <v>0</v>
      </c>
      <c r="E836" s="6">
        <v>10</v>
      </c>
      <c r="F836">
        <f t="shared" si="39"/>
        <v>0.2204238200074263</v>
      </c>
      <c r="G836">
        <f t="shared" si="40"/>
        <v>-0.31440398823397486</v>
      </c>
      <c r="H836">
        <f t="shared" si="41"/>
        <v>0.23203644700541559</v>
      </c>
    </row>
    <row r="837" spans="1:8" x14ac:dyDescent="0.35">
      <c r="A837" s="9">
        <v>40581</v>
      </c>
      <c r="B837" s="13">
        <v>0.18</v>
      </c>
      <c r="C837" s="8">
        <v>0.93</v>
      </c>
      <c r="D837" s="8">
        <v>0</v>
      </c>
      <c r="E837" s="8">
        <v>30</v>
      </c>
      <c r="F837">
        <f t="shared" si="39"/>
        <v>0.21974638713845504</v>
      </c>
      <c r="G837">
        <f t="shared" si="40"/>
        <v>-0.30755857268685155</v>
      </c>
      <c r="H837">
        <f t="shared" si="41"/>
        <v>0.22536472879575153</v>
      </c>
    </row>
    <row r="838" spans="1:8" x14ac:dyDescent="0.35">
      <c r="A838" s="7">
        <v>40581</v>
      </c>
      <c r="B838" s="12">
        <v>0.18</v>
      </c>
      <c r="C838" s="6">
        <v>0.86</v>
      </c>
      <c r="D838" s="6">
        <v>0</v>
      </c>
      <c r="E838" s="6">
        <v>95</v>
      </c>
      <c r="F838">
        <f t="shared" si="39"/>
        <v>0.2183627251704266</v>
      </c>
      <c r="G838">
        <f t="shared" si="40"/>
        <v>-0.30342997143915168</v>
      </c>
      <c r="H838">
        <f t="shared" si="41"/>
        <v>0.22116418313352007</v>
      </c>
    </row>
    <row r="839" spans="1:8" x14ac:dyDescent="0.35">
      <c r="A839" s="9">
        <v>40581</v>
      </c>
      <c r="B839" s="13">
        <v>0.16</v>
      </c>
      <c r="C839" s="8">
        <v>1</v>
      </c>
      <c r="D839" s="8">
        <v>0</v>
      </c>
      <c r="E839" s="8">
        <v>230</v>
      </c>
      <c r="F839">
        <f t="shared" si="39"/>
        <v>0.21988518504756782</v>
      </c>
      <c r="G839">
        <f t="shared" si="40"/>
        <v>-0.31150182230061924</v>
      </c>
      <c r="H839">
        <f t="shared" si="41"/>
        <v>0.22682130856084265</v>
      </c>
    </row>
    <row r="840" spans="1:8" x14ac:dyDescent="0.35">
      <c r="A840" s="7">
        <v>40581</v>
      </c>
      <c r="B840" s="12">
        <v>0.22</v>
      </c>
      <c r="C840" s="6">
        <v>0.8</v>
      </c>
      <c r="D840" s="6">
        <v>0</v>
      </c>
      <c r="E840" s="6">
        <v>118</v>
      </c>
      <c r="F840">
        <f t="shared" si="39"/>
        <v>0.2375219691685144</v>
      </c>
      <c r="G840">
        <f t="shared" si="40"/>
        <v>-0.37105410080015361</v>
      </c>
      <c r="H840">
        <f t="shared" si="41"/>
        <v>0.26028501364640655</v>
      </c>
    </row>
    <row r="841" spans="1:8" x14ac:dyDescent="0.35">
      <c r="A841" s="9">
        <v>40581</v>
      </c>
      <c r="B841" s="13">
        <v>0.24</v>
      </c>
      <c r="C841" s="8">
        <v>0.75</v>
      </c>
      <c r="D841" s="8">
        <v>0.1045</v>
      </c>
      <c r="E841" s="8">
        <v>55</v>
      </c>
      <c r="F841">
        <f t="shared" si="39"/>
        <v>0.23826215750625035</v>
      </c>
      <c r="G841">
        <f t="shared" si="40"/>
        <v>-0.38312755152311612</v>
      </c>
      <c r="H841">
        <f t="shared" si="41"/>
        <v>0.27099755142195436</v>
      </c>
    </row>
    <row r="842" spans="1:8" x14ac:dyDescent="0.35">
      <c r="A842" s="7">
        <v>40581</v>
      </c>
      <c r="B842" s="12">
        <v>0.3</v>
      </c>
      <c r="C842" s="6">
        <v>0.65</v>
      </c>
      <c r="D842" s="6">
        <v>8.9599999999999999E-2</v>
      </c>
      <c r="E842" s="6">
        <v>47</v>
      </c>
      <c r="F842">
        <f t="shared" si="39"/>
        <v>0.2385787126420823</v>
      </c>
      <c r="G842">
        <f t="shared" si="40"/>
        <v>-0.3833589542741096</v>
      </c>
      <c r="H842">
        <f t="shared" si="41"/>
        <v>0.27048327589799426</v>
      </c>
    </row>
    <row r="843" spans="1:8" x14ac:dyDescent="0.35">
      <c r="A843" s="9">
        <v>40581</v>
      </c>
      <c r="B843" s="13">
        <v>0.32</v>
      </c>
      <c r="C843" s="8">
        <v>0.62</v>
      </c>
      <c r="D843" s="8">
        <v>0</v>
      </c>
      <c r="E843" s="8">
        <v>66</v>
      </c>
      <c r="F843">
        <f t="shared" si="39"/>
        <v>0.2410459768118251</v>
      </c>
      <c r="G843">
        <f t="shared" si="40"/>
        <v>-0.38248557730106553</v>
      </c>
      <c r="H843">
        <f t="shared" si="41"/>
        <v>0.26924831524632242</v>
      </c>
    </row>
    <row r="844" spans="1:8" x14ac:dyDescent="0.35">
      <c r="A844" s="7">
        <v>40581</v>
      </c>
      <c r="B844" s="12">
        <v>0.36</v>
      </c>
      <c r="C844" s="6">
        <v>0.56999999999999995</v>
      </c>
      <c r="D844" s="6">
        <v>8.9599999999999999E-2</v>
      </c>
      <c r="E844" s="6">
        <v>64</v>
      </c>
      <c r="F844">
        <f t="shared" si="39"/>
        <v>0.24203409965793016</v>
      </c>
      <c r="G844">
        <f t="shared" si="40"/>
        <v>-0.38281067283556081</v>
      </c>
      <c r="H844">
        <f t="shared" si="41"/>
        <v>0.2709079269678068</v>
      </c>
    </row>
    <row r="845" spans="1:8" x14ac:dyDescent="0.35">
      <c r="A845" s="9">
        <v>40581</v>
      </c>
      <c r="B845" s="13">
        <v>0.36</v>
      </c>
      <c r="C845" s="8">
        <v>0.56999999999999995</v>
      </c>
      <c r="D845" s="8">
        <v>8.9599999999999999E-2</v>
      </c>
      <c r="E845" s="8">
        <v>60</v>
      </c>
      <c r="F845">
        <f t="shared" si="39"/>
        <v>0.24426886629904529</v>
      </c>
      <c r="G845">
        <f t="shared" si="40"/>
        <v>-0.38281885683466682</v>
      </c>
      <c r="H845">
        <f t="shared" si="41"/>
        <v>0.2712457384659322</v>
      </c>
    </row>
    <row r="846" spans="1:8" x14ac:dyDescent="0.35">
      <c r="A846" s="7">
        <v>40581</v>
      </c>
      <c r="B846" s="12">
        <v>0.38</v>
      </c>
      <c r="C846" s="6">
        <v>0.54</v>
      </c>
      <c r="D846" s="6">
        <v>8.9599999999999999E-2</v>
      </c>
      <c r="E846" s="6">
        <v>50</v>
      </c>
      <c r="F846">
        <f t="shared" si="39"/>
        <v>0.24725685861766425</v>
      </c>
      <c r="G846">
        <f t="shared" si="40"/>
        <v>-0.38269285070834613</v>
      </c>
      <c r="H846">
        <f t="shared" si="41"/>
        <v>0.27119671092782693</v>
      </c>
    </row>
    <row r="847" spans="1:8" x14ac:dyDescent="0.35">
      <c r="A847" s="9">
        <v>40581</v>
      </c>
      <c r="B847" s="13">
        <v>0.36</v>
      </c>
      <c r="C847" s="8">
        <v>0.56999999999999995</v>
      </c>
      <c r="D847" s="8">
        <v>0.1343</v>
      </c>
      <c r="E847" s="8">
        <v>114</v>
      </c>
      <c r="F847">
        <f t="shared" si="39"/>
        <v>0.2530845881409664</v>
      </c>
      <c r="G847">
        <f t="shared" si="40"/>
        <v>-0.38249231505943188</v>
      </c>
      <c r="H847">
        <f t="shared" si="41"/>
        <v>0.27019038296735776</v>
      </c>
    </row>
    <row r="848" spans="1:8" x14ac:dyDescent="0.35">
      <c r="A848" s="7">
        <v>40581</v>
      </c>
      <c r="B848" s="12">
        <v>0.32</v>
      </c>
      <c r="C848" s="6">
        <v>0.7</v>
      </c>
      <c r="D848" s="6">
        <v>0.16420000000000001</v>
      </c>
      <c r="E848" s="6">
        <v>216</v>
      </c>
      <c r="F848">
        <f t="shared" si="39"/>
        <v>0.24749459739883295</v>
      </c>
      <c r="G848">
        <f t="shared" si="40"/>
        <v>-0.38522857759369422</v>
      </c>
      <c r="H848">
        <f t="shared" si="41"/>
        <v>0.27427050357759541</v>
      </c>
    </row>
    <row r="849" spans="1:8" x14ac:dyDescent="0.35">
      <c r="A849" s="9">
        <v>40581</v>
      </c>
      <c r="B849" s="13">
        <v>0.34</v>
      </c>
      <c r="C849" s="8">
        <v>0.66</v>
      </c>
      <c r="D849" s="8">
        <v>0.1343</v>
      </c>
      <c r="E849" s="8">
        <v>175</v>
      </c>
      <c r="F849">
        <f t="shared" si="39"/>
        <v>0.23501948812828916</v>
      </c>
      <c r="G849">
        <f t="shared" si="40"/>
        <v>-0.41296954353501386</v>
      </c>
      <c r="H849">
        <f t="shared" si="41"/>
        <v>0.28766683875495824</v>
      </c>
    </row>
    <row r="850" spans="1:8" x14ac:dyDescent="0.35">
      <c r="A850" s="7">
        <v>40581</v>
      </c>
      <c r="B850" s="12">
        <v>0.32</v>
      </c>
      <c r="C850" s="6">
        <v>0.7</v>
      </c>
      <c r="D850" s="6">
        <v>0</v>
      </c>
      <c r="E850" s="6">
        <v>128</v>
      </c>
      <c r="F850">
        <f t="shared" si="39"/>
        <v>0.22223341048767664</v>
      </c>
      <c r="G850">
        <f t="shared" si="40"/>
        <v>-0.42953871433984553</v>
      </c>
      <c r="H850">
        <f t="shared" si="41"/>
        <v>0.29947151330743665</v>
      </c>
    </row>
    <row r="851" spans="1:8" x14ac:dyDescent="0.35">
      <c r="A851" s="9">
        <v>40581</v>
      </c>
      <c r="B851" s="13">
        <v>0.32</v>
      </c>
      <c r="C851" s="8">
        <v>0.7</v>
      </c>
      <c r="D851" s="8">
        <v>0.1045</v>
      </c>
      <c r="E851" s="8">
        <v>88</v>
      </c>
      <c r="F851">
        <f t="shared" si="39"/>
        <v>0.21572865896972857</v>
      </c>
      <c r="G851">
        <f t="shared" si="40"/>
        <v>-0.44046445188629352</v>
      </c>
      <c r="H851">
        <f t="shared" si="41"/>
        <v>0.3145002188285671</v>
      </c>
    </row>
    <row r="852" spans="1:8" x14ac:dyDescent="0.35">
      <c r="A852" s="7">
        <v>40581</v>
      </c>
      <c r="B852" s="12">
        <v>0.32</v>
      </c>
      <c r="C852" s="6">
        <v>0.7</v>
      </c>
      <c r="D852" s="6">
        <v>0</v>
      </c>
      <c r="E852" s="6">
        <v>78</v>
      </c>
      <c r="F852">
        <f t="shared" si="39"/>
        <v>0.21367905025521763</v>
      </c>
      <c r="G852">
        <f t="shared" si="40"/>
        <v>-0.44507408551163041</v>
      </c>
      <c r="H852">
        <f t="shared" si="41"/>
        <v>0.31764677148324827</v>
      </c>
    </row>
    <row r="853" spans="1:8" x14ac:dyDescent="0.35">
      <c r="A853" s="9">
        <v>40581</v>
      </c>
      <c r="B853" s="13">
        <v>0.28000000000000003</v>
      </c>
      <c r="C853" s="8">
        <v>0.81</v>
      </c>
      <c r="D853" s="8">
        <v>8.9599999999999999E-2</v>
      </c>
      <c r="E853" s="8">
        <v>37</v>
      </c>
      <c r="F853">
        <f t="shared" si="39"/>
        <v>0.21287572271372646</v>
      </c>
      <c r="G853">
        <f t="shared" si="40"/>
        <v>-0.44836212184383556</v>
      </c>
      <c r="H853">
        <f t="shared" si="41"/>
        <v>0.3226770965589531</v>
      </c>
    </row>
    <row r="854" spans="1:8" x14ac:dyDescent="0.35">
      <c r="A854" s="7">
        <v>40581</v>
      </c>
      <c r="B854" s="12">
        <v>0.3</v>
      </c>
      <c r="C854" s="6">
        <v>0.81</v>
      </c>
      <c r="D854" s="6">
        <v>0</v>
      </c>
      <c r="E854" s="6">
        <v>25</v>
      </c>
      <c r="F854">
        <f t="shared" si="39"/>
        <v>0.21584618108684597</v>
      </c>
      <c r="G854">
        <f t="shared" si="40"/>
        <v>-0.44719290576487619</v>
      </c>
      <c r="H854">
        <f t="shared" si="41"/>
        <v>0.32070649709236676</v>
      </c>
    </row>
    <row r="855" spans="1:8" x14ac:dyDescent="0.35">
      <c r="A855" s="9">
        <v>40582</v>
      </c>
      <c r="B855" s="13">
        <v>0.28000000000000003</v>
      </c>
      <c r="C855" s="8">
        <v>0.87</v>
      </c>
      <c r="D855" s="8">
        <v>0</v>
      </c>
      <c r="E855" s="8">
        <v>10</v>
      </c>
      <c r="F855">
        <f t="shared" si="39"/>
        <v>0.22143774197183511</v>
      </c>
      <c r="G855">
        <f t="shared" si="40"/>
        <v>-0.44401333005789334</v>
      </c>
      <c r="H855">
        <f t="shared" si="41"/>
        <v>0.316238867528569</v>
      </c>
    </row>
    <row r="856" spans="1:8" x14ac:dyDescent="0.35">
      <c r="A856" s="7">
        <v>40582</v>
      </c>
      <c r="B856" s="12">
        <v>0.28000000000000003</v>
      </c>
      <c r="C856" s="6">
        <v>0.87</v>
      </c>
      <c r="D856" s="6">
        <v>0</v>
      </c>
      <c r="E856" s="6">
        <v>4</v>
      </c>
      <c r="F856">
        <f t="shared" si="39"/>
        <v>0.22750371310013726</v>
      </c>
      <c r="G856">
        <f t="shared" si="40"/>
        <v>-0.43795486138821532</v>
      </c>
      <c r="H856">
        <f t="shared" si="41"/>
        <v>0.30918386461122188</v>
      </c>
    </row>
    <row r="857" spans="1:8" x14ac:dyDescent="0.35">
      <c r="A857" s="9">
        <v>40582</v>
      </c>
      <c r="B857" s="13">
        <v>0.26</v>
      </c>
      <c r="C857" s="8">
        <v>0.93</v>
      </c>
      <c r="D857" s="8">
        <v>0.1045</v>
      </c>
      <c r="E857" s="8">
        <v>2</v>
      </c>
      <c r="F857">
        <f t="shared" si="39"/>
        <v>0.23444041434147464</v>
      </c>
      <c r="G857">
        <f t="shared" si="40"/>
        <v>-0.43048558262462</v>
      </c>
      <c r="H857">
        <f t="shared" si="41"/>
        <v>0.3009007948276024</v>
      </c>
    </row>
    <row r="858" spans="1:8" x14ac:dyDescent="0.35">
      <c r="A858" s="7">
        <v>40582</v>
      </c>
      <c r="B858" s="12">
        <v>0.28000000000000003</v>
      </c>
      <c r="C858" s="6">
        <v>0.93</v>
      </c>
      <c r="D858" s="6">
        <v>0.16420000000000001</v>
      </c>
      <c r="E858" s="6">
        <v>1</v>
      </c>
      <c r="F858">
        <f t="shared" si="39"/>
        <v>0.23987242694710251</v>
      </c>
      <c r="G858">
        <f t="shared" si="40"/>
        <v>-0.42178799468072153</v>
      </c>
      <c r="H858">
        <f t="shared" si="41"/>
        <v>0.295935992356119</v>
      </c>
    </row>
    <row r="859" spans="1:8" x14ac:dyDescent="0.35">
      <c r="A859" s="9">
        <v>40582</v>
      </c>
      <c r="B859" s="13">
        <v>0.26</v>
      </c>
      <c r="C859" s="8">
        <v>0.93</v>
      </c>
      <c r="D859" s="8">
        <v>0.16420000000000001</v>
      </c>
      <c r="E859" s="8">
        <v>3</v>
      </c>
      <c r="F859">
        <f t="shared" si="39"/>
        <v>0.24754257386703474</v>
      </c>
      <c r="G859">
        <f t="shared" si="40"/>
        <v>-0.41237752724312093</v>
      </c>
      <c r="H859">
        <f t="shared" si="41"/>
        <v>0.2936065427825717</v>
      </c>
    </row>
    <row r="860" spans="1:8" x14ac:dyDescent="0.35">
      <c r="A860" s="7">
        <v>40582</v>
      </c>
      <c r="B860" s="12">
        <v>0.26</v>
      </c>
      <c r="C860" s="6">
        <v>0.81</v>
      </c>
      <c r="D860" s="6">
        <v>0.32840000000000003</v>
      </c>
      <c r="E860" s="6">
        <v>2</v>
      </c>
      <c r="F860">
        <f t="shared" si="39"/>
        <v>0.25319163837903041</v>
      </c>
      <c r="G860">
        <f t="shared" si="40"/>
        <v>-0.40295306641437545</v>
      </c>
      <c r="H860">
        <f t="shared" si="41"/>
        <v>0.29125885585692263</v>
      </c>
    </row>
    <row r="861" spans="1:8" x14ac:dyDescent="0.35">
      <c r="A861" s="9">
        <v>40582</v>
      </c>
      <c r="B861" s="13">
        <v>0.26</v>
      </c>
      <c r="C861" s="8">
        <v>0.7</v>
      </c>
      <c r="D861" s="8">
        <v>0.32840000000000003</v>
      </c>
      <c r="E861" s="8">
        <v>39</v>
      </c>
      <c r="F861">
        <f t="shared" si="39"/>
        <v>0.25909627318883677</v>
      </c>
      <c r="G861">
        <f t="shared" si="40"/>
        <v>-0.39422254781058669</v>
      </c>
      <c r="H861">
        <f t="shared" si="41"/>
        <v>0.29857147122740679</v>
      </c>
    </row>
    <row r="862" spans="1:8" x14ac:dyDescent="0.35">
      <c r="A862" s="7">
        <v>40582</v>
      </c>
      <c r="B862" s="12">
        <v>0.24</v>
      </c>
      <c r="C862" s="6">
        <v>0.65</v>
      </c>
      <c r="D862" s="6">
        <v>0.41789999999999999</v>
      </c>
      <c r="E862" s="6">
        <v>100</v>
      </c>
      <c r="F862">
        <f t="shared" si="39"/>
        <v>0.26157721054285765</v>
      </c>
      <c r="G862">
        <f t="shared" si="40"/>
        <v>-0.39211917993443007</v>
      </c>
      <c r="H862">
        <f t="shared" si="41"/>
        <v>0.3017490523203285</v>
      </c>
    </row>
    <row r="863" spans="1:8" x14ac:dyDescent="0.35">
      <c r="A863" s="9">
        <v>40582</v>
      </c>
      <c r="B863" s="13">
        <v>0.24</v>
      </c>
      <c r="C863" s="8">
        <v>0.56000000000000005</v>
      </c>
      <c r="D863" s="8">
        <v>0.49249999999999999</v>
      </c>
      <c r="E863" s="8">
        <v>243</v>
      </c>
      <c r="F863">
        <f t="shared" si="39"/>
        <v>0.26068055816673324</v>
      </c>
      <c r="G863">
        <f t="shared" si="40"/>
        <v>-0.39799935883450538</v>
      </c>
      <c r="H863">
        <f t="shared" si="41"/>
        <v>0.29864934788322306</v>
      </c>
    </row>
    <row r="864" spans="1:8" x14ac:dyDescent="0.35">
      <c r="A864" s="7">
        <v>40582</v>
      </c>
      <c r="B864" s="12">
        <v>0.24</v>
      </c>
      <c r="C864" s="6">
        <v>0.52</v>
      </c>
      <c r="D864" s="6">
        <v>0.49249999999999999</v>
      </c>
      <c r="E864" s="6">
        <v>135</v>
      </c>
      <c r="F864">
        <f t="shared" si="39"/>
        <v>0.2630638788810199</v>
      </c>
      <c r="G864">
        <f t="shared" si="40"/>
        <v>-0.4246423959175189</v>
      </c>
      <c r="H864">
        <f t="shared" si="41"/>
        <v>0.27080687070831533</v>
      </c>
    </row>
    <row r="865" spans="1:8" x14ac:dyDescent="0.35">
      <c r="A865" s="9">
        <v>40582</v>
      </c>
      <c r="B865" s="13">
        <v>0.22</v>
      </c>
      <c r="C865" s="8">
        <v>0.47</v>
      </c>
      <c r="D865" s="8">
        <v>0.55220000000000002</v>
      </c>
      <c r="E865" s="8">
        <v>48</v>
      </c>
      <c r="F865">
        <f t="shared" si="39"/>
        <v>0.26174596905444336</v>
      </c>
      <c r="G865">
        <f t="shared" si="40"/>
        <v>-0.42963656967744229</v>
      </c>
      <c r="H865">
        <f t="shared" si="41"/>
        <v>0.25868479505516434</v>
      </c>
    </row>
    <row r="866" spans="1:8" x14ac:dyDescent="0.35">
      <c r="A866" s="7">
        <v>40582</v>
      </c>
      <c r="B866" s="12">
        <v>0.22</v>
      </c>
      <c r="C866" s="6">
        <v>0.47</v>
      </c>
      <c r="D866" s="6">
        <v>0.4627</v>
      </c>
      <c r="E866" s="6">
        <v>50</v>
      </c>
      <c r="F866">
        <f t="shared" si="39"/>
        <v>0.26214833975597202</v>
      </c>
      <c r="G866">
        <f t="shared" si="40"/>
        <v>-0.42987063332547265</v>
      </c>
      <c r="H866">
        <f t="shared" si="41"/>
        <v>0.26964216116959822</v>
      </c>
    </row>
    <row r="867" spans="1:8" x14ac:dyDescent="0.35">
      <c r="A867" s="9">
        <v>40582</v>
      </c>
      <c r="B867" s="13">
        <v>0.24</v>
      </c>
      <c r="C867" s="8">
        <v>0.38</v>
      </c>
      <c r="D867" s="8">
        <v>0.49249999999999999</v>
      </c>
      <c r="E867" s="8">
        <v>65</v>
      </c>
      <c r="F867">
        <f t="shared" si="39"/>
        <v>0.26250324792486984</v>
      </c>
      <c r="G867">
        <f t="shared" si="40"/>
        <v>-0.43006484881065926</v>
      </c>
      <c r="H867">
        <f t="shared" si="41"/>
        <v>0.27646773626363741</v>
      </c>
    </row>
    <row r="868" spans="1:8" x14ac:dyDescent="0.35">
      <c r="A868" s="7">
        <v>40582</v>
      </c>
      <c r="B868" s="12">
        <v>0.24</v>
      </c>
      <c r="C868" s="6">
        <v>0.32</v>
      </c>
      <c r="D868" s="6">
        <v>0.44779999999999998</v>
      </c>
      <c r="E868" s="6">
        <v>50</v>
      </c>
      <c r="F868">
        <f t="shared" si="39"/>
        <v>0.26267565329877951</v>
      </c>
      <c r="G868">
        <f t="shared" si="40"/>
        <v>-0.43062238190084834</v>
      </c>
      <c r="H868">
        <f t="shared" si="41"/>
        <v>0.28080351474901999</v>
      </c>
    </row>
    <row r="869" spans="1:8" x14ac:dyDescent="0.35">
      <c r="A869" s="9">
        <v>40582</v>
      </c>
      <c r="B869" s="13">
        <v>0.22</v>
      </c>
      <c r="C869" s="8">
        <v>0.37</v>
      </c>
      <c r="D869" s="8">
        <v>0.41789999999999999</v>
      </c>
      <c r="E869" s="8">
        <v>64</v>
      </c>
      <c r="F869">
        <f t="shared" si="39"/>
        <v>0.26360668140642601</v>
      </c>
      <c r="G869">
        <f t="shared" si="40"/>
        <v>-0.43395265306949687</v>
      </c>
      <c r="H869">
        <f t="shared" si="41"/>
        <v>0.28755410865776382</v>
      </c>
    </row>
    <row r="870" spans="1:8" x14ac:dyDescent="0.35">
      <c r="A870" s="7">
        <v>40582</v>
      </c>
      <c r="B870" s="12">
        <v>0.22</v>
      </c>
      <c r="C870" s="6">
        <v>0.35</v>
      </c>
      <c r="D870" s="6">
        <v>0.3881</v>
      </c>
      <c r="E870" s="6">
        <v>51</v>
      </c>
      <c r="F870">
        <f t="shared" si="39"/>
        <v>0.26366714918362194</v>
      </c>
      <c r="G870">
        <f t="shared" si="40"/>
        <v>-0.43474889220216117</v>
      </c>
      <c r="H870">
        <f t="shared" si="41"/>
        <v>0.29039327511747903</v>
      </c>
    </row>
    <row r="871" spans="1:8" x14ac:dyDescent="0.35">
      <c r="A871" s="9">
        <v>40582</v>
      </c>
      <c r="B871" s="13">
        <v>0.22</v>
      </c>
      <c r="C871" s="8">
        <v>0.35</v>
      </c>
      <c r="D871" s="8">
        <v>0.52239999999999998</v>
      </c>
      <c r="E871" s="8">
        <v>83</v>
      </c>
      <c r="F871">
        <f t="shared" si="39"/>
        <v>0.26402011276356435</v>
      </c>
      <c r="G871">
        <f t="shared" si="40"/>
        <v>-0.43724495641979844</v>
      </c>
      <c r="H871">
        <f t="shared" si="41"/>
        <v>0.29492894799933256</v>
      </c>
    </row>
    <row r="872" spans="1:8" x14ac:dyDescent="0.35">
      <c r="A872" s="7">
        <v>40582</v>
      </c>
      <c r="B872" s="12">
        <v>0.22</v>
      </c>
      <c r="C872" s="6">
        <v>0.32</v>
      </c>
      <c r="D872" s="6">
        <v>0.58209999999999995</v>
      </c>
      <c r="E872" s="6">
        <v>176</v>
      </c>
      <c r="F872">
        <f t="shared" si="39"/>
        <v>0.26385737276894139</v>
      </c>
      <c r="G872">
        <f t="shared" si="40"/>
        <v>-0.43663920087376923</v>
      </c>
      <c r="H872">
        <f t="shared" si="41"/>
        <v>0.29574135550264424</v>
      </c>
    </row>
    <row r="873" spans="1:8" x14ac:dyDescent="0.35">
      <c r="A873" s="9">
        <v>40582</v>
      </c>
      <c r="B873" s="13">
        <v>0.2</v>
      </c>
      <c r="C873" s="8">
        <v>0.32</v>
      </c>
      <c r="D873" s="8">
        <v>0.3881</v>
      </c>
      <c r="E873" s="8">
        <v>152</v>
      </c>
      <c r="F873">
        <f t="shared" si="39"/>
        <v>0.26612533584038306</v>
      </c>
      <c r="G873">
        <f t="shared" si="40"/>
        <v>-0.43107268544343486</v>
      </c>
      <c r="H873">
        <f t="shared" si="41"/>
        <v>0.26561793648394705</v>
      </c>
    </row>
    <row r="874" spans="1:8" x14ac:dyDescent="0.35">
      <c r="A874" s="7">
        <v>40582</v>
      </c>
      <c r="B874" s="12">
        <v>0.16</v>
      </c>
      <c r="C874" s="6">
        <v>0.4</v>
      </c>
      <c r="D874" s="6">
        <v>0.4627</v>
      </c>
      <c r="E874" s="6">
        <v>101</v>
      </c>
      <c r="F874">
        <f t="shared" si="39"/>
        <v>0.26980375479927626</v>
      </c>
      <c r="G874">
        <f t="shared" si="40"/>
        <v>-0.42565860206735168</v>
      </c>
      <c r="H874">
        <f t="shared" si="41"/>
        <v>0.25334307669904632</v>
      </c>
    </row>
    <row r="875" spans="1:8" x14ac:dyDescent="0.35">
      <c r="A875" s="9">
        <v>40582</v>
      </c>
      <c r="B875" s="13">
        <v>0.16</v>
      </c>
      <c r="C875" s="8">
        <v>0.4</v>
      </c>
      <c r="D875" s="8">
        <v>0.32840000000000003</v>
      </c>
      <c r="E875" s="8">
        <v>56</v>
      </c>
      <c r="F875">
        <f t="shared" si="39"/>
        <v>0.27306423698546839</v>
      </c>
      <c r="G875">
        <f t="shared" si="40"/>
        <v>-0.42440621912806969</v>
      </c>
      <c r="H875">
        <f t="shared" si="41"/>
        <v>0.24741907509890468</v>
      </c>
    </row>
    <row r="876" spans="1:8" x14ac:dyDescent="0.35">
      <c r="A876" s="7">
        <v>40582</v>
      </c>
      <c r="B876" s="12">
        <v>0.14000000000000001</v>
      </c>
      <c r="C876" s="6">
        <v>0.33</v>
      </c>
      <c r="D876" s="6">
        <v>0.4627</v>
      </c>
      <c r="E876" s="6">
        <v>54</v>
      </c>
      <c r="F876">
        <f t="shared" si="39"/>
        <v>0.2727120894124892</v>
      </c>
      <c r="G876">
        <f t="shared" si="40"/>
        <v>-0.42537569571729167</v>
      </c>
      <c r="H876">
        <f t="shared" si="41"/>
        <v>0.24950105005153034</v>
      </c>
    </row>
    <row r="877" spans="1:8" x14ac:dyDescent="0.35">
      <c r="A877" s="9">
        <v>40582</v>
      </c>
      <c r="B877" s="13">
        <v>0.12</v>
      </c>
      <c r="C877" s="8">
        <v>0.33</v>
      </c>
      <c r="D877" s="8">
        <v>0.35820000000000002</v>
      </c>
      <c r="E877" s="8">
        <v>29</v>
      </c>
      <c r="F877">
        <f t="shared" si="39"/>
        <v>0.27215931285783507</v>
      </c>
      <c r="G877">
        <f t="shared" si="40"/>
        <v>-0.4279843664685295</v>
      </c>
      <c r="H877">
        <f t="shared" si="41"/>
        <v>0.25676246160265959</v>
      </c>
    </row>
    <row r="878" spans="1:8" x14ac:dyDescent="0.35">
      <c r="A878" s="7">
        <v>40582</v>
      </c>
      <c r="B878" s="12">
        <v>0.12</v>
      </c>
      <c r="C878" s="6">
        <v>0.33</v>
      </c>
      <c r="D878" s="6">
        <v>0.32840000000000003</v>
      </c>
      <c r="E878" s="6">
        <v>12</v>
      </c>
      <c r="F878">
        <f t="shared" si="39"/>
        <v>0.26872601452389311</v>
      </c>
      <c r="G878">
        <f t="shared" si="40"/>
        <v>-0.4344343286111475</v>
      </c>
      <c r="H878">
        <f t="shared" si="41"/>
        <v>0.26507466181586259</v>
      </c>
    </row>
    <row r="879" spans="1:8" x14ac:dyDescent="0.35">
      <c r="A879" s="9">
        <v>40583</v>
      </c>
      <c r="B879" s="13">
        <v>0.1</v>
      </c>
      <c r="C879" s="8">
        <v>0.36</v>
      </c>
      <c r="D879" s="8">
        <v>0.35820000000000002</v>
      </c>
      <c r="E879" s="8">
        <v>17</v>
      </c>
      <c r="F879">
        <f t="shared" si="39"/>
        <v>0.26345355767071876</v>
      </c>
      <c r="G879">
        <f t="shared" si="40"/>
        <v>-0.44409961952655869</v>
      </c>
      <c r="H879">
        <f t="shared" si="41"/>
        <v>0.27483005926031367</v>
      </c>
    </row>
    <row r="880" spans="1:8" x14ac:dyDescent="0.35">
      <c r="A880" s="7">
        <v>40583</v>
      </c>
      <c r="B880" s="12">
        <v>0.1</v>
      </c>
      <c r="C880" s="6">
        <v>0.36</v>
      </c>
      <c r="D880" s="6">
        <v>0.22389999999999999</v>
      </c>
      <c r="E880" s="6">
        <v>7</v>
      </c>
      <c r="F880">
        <f t="shared" si="39"/>
        <v>0.25748455509527468</v>
      </c>
      <c r="G880">
        <f t="shared" si="40"/>
        <v>-0.45143316387533822</v>
      </c>
      <c r="H880">
        <f t="shared" si="41"/>
        <v>0.28629437556929227</v>
      </c>
    </row>
    <row r="881" spans="1:8" x14ac:dyDescent="0.35">
      <c r="A881" s="9">
        <v>40583</v>
      </c>
      <c r="B881" s="13">
        <v>0.08</v>
      </c>
      <c r="C881" s="8">
        <v>0.38</v>
      </c>
      <c r="D881" s="8">
        <v>0.28360000000000002</v>
      </c>
      <c r="E881" s="8">
        <v>3</v>
      </c>
      <c r="F881">
        <f t="shared" si="39"/>
        <v>0.24998405591830208</v>
      </c>
      <c r="G881">
        <f t="shared" si="40"/>
        <v>-0.46069634253782304</v>
      </c>
      <c r="H881">
        <f t="shared" si="41"/>
        <v>0.28918150874128346</v>
      </c>
    </row>
    <row r="882" spans="1:8" x14ac:dyDescent="0.35">
      <c r="A882" s="7">
        <v>40583</v>
      </c>
      <c r="B882" s="12">
        <v>0.06</v>
      </c>
      <c r="C882" s="6">
        <v>0.45</v>
      </c>
      <c r="D882" s="6">
        <v>0.1343</v>
      </c>
      <c r="E882" s="6">
        <v>2</v>
      </c>
      <c r="F882">
        <f t="shared" si="39"/>
        <v>0.24021479080618585</v>
      </c>
      <c r="G882">
        <f t="shared" si="40"/>
        <v>-0.46966262785467</v>
      </c>
      <c r="H882">
        <f t="shared" si="41"/>
        <v>0.29747045340319145</v>
      </c>
    </row>
    <row r="883" spans="1:8" x14ac:dyDescent="0.35">
      <c r="A883" s="9">
        <v>40583</v>
      </c>
      <c r="B883" s="13">
        <v>0.06</v>
      </c>
      <c r="C883" s="8">
        <v>0.45</v>
      </c>
      <c r="D883" s="8">
        <v>0.1045</v>
      </c>
      <c r="E883" s="8">
        <v>7</v>
      </c>
      <c r="F883">
        <f t="shared" si="39"/>
        <v>0.22837798396499318</v>
      </c>
      <c r="G883">
        <f t="shared" si="40"/>
        <v>-0.47466881600703686</v>
      </c>
      <c r="H883">
        <f t="shared" si="41"/>
        <v>0.29426531898540553</v>
      </c>
    </row>
    <row r="884" spans="1:8" x14ac:dyDescent="0.35">
      <c r="A884" s="7">
        <v>40583</v>
      </c>
      <c r="B884" s="12">
        <v>0.06</v>
      </c>
      <c r="C884" s="6">
        <v>0.45</v>
      </c>
      <c r="D884" s="6">
        <v>0</v>
      </c>
      <c r="E884" s="6">
        <v>43</v>
      </c>
      <c r="F884">
        <f t="shared" si="39"/>
        <v>0.2169835660845251</v>
      </c>
      <c r="G884">
        <f t="shared" si="40"/>
        <v>-0.47924395489332927</v>
      </c>
      <c r="H884">
        <f t="shared" si="41"/>
        <v>0.28928924012571983</v>
      </c>
    </row>
    <row r="885" spans="1:8" x14ac:dyDescent="0.35">
      <c r="A885" s="9">
        <v>40583</v>
      </c>
      <c r="B885" s="13">
        <v>0.06</v>
      </c>
      <c r="C885" s="8">
        <v>0.49</v>
      </c>
      <c r="D885" s="8">
        <v>0.1045</v>
      </c>
      <c r="E885" s="8">
        <v>99</v>
      </c>
      <c r="F885">
        <f t="shared" si="39"/>
        <v>0.21319631491177671</v>
      </c>
      <c r="G885">
        <f t="shared" si="40"/>
        <v>-0.48061276288222732</v>
      </c>
      <c r="H885">
        <f t="shared" si="41"/>
        <v>0.286372968956152</v>
      </c>
    </row>
    <row r="886" spans="1:8" x14ac:dyDescent="0.35">
      <c r="A886" s="7">
        <v>40583</v>
      </c>
      <c r="B886" s="12">
        <v>0.1</v>
      </c>
      <c r="C886" s="6">
        <v>0.42</v>
      </c>
      <c r="D886" s="6">
        <v>0</v>
      </c>
      <c r="E886" s="6">
        <v>199</v>
      </c>
      <c r="F886">
        <f t="shared" si="39"/>
        <v>0.22379984245225534</v>
      </c>
      <c r="G886">
        <f t="shared" si="40"/>
        <v>-0.48125765969823975</v>
      </c>
      <c r="H886">
        <f t="shared" si="41"/>
        <v>0.29131575031970131</v>
      </c>
    </row>
    <row r="887" spans="1:8" x14ac:dyDescent="0.35">
      <c r="A887" s="9">
        <v>40583</v>
      </c>
      <c r="B887" s="13">
        <v>0.12</v>
      </c>
      <c r="C887" s="8">
        <v>0.39</v>
      </c>
      <c r="D887" s="8">
        <v>0.16420000000000001</v>
      </c>
      <c r="E887" s="8">
        <v>123</v>
      </c>
      <c r="F887">
        <f t="shared" si="39"/>
        <v>0.257316096190852</v>
      </c>
      <c r="G887">
        <f t="shared" si="40"/>
        <v>-0.48589360188560443</v>
      </c>
      <c r="H887">
        <f t="shared" si="41"/>
        <v>0.33666550875539381</v>
      </c>
    </row>
    <row r="888" spans="1:8" x14ac:dyDescent="0.35">
      <c r="A888" s="7">
        <v>40583</v>
      </c>
      <c r="B888" s="12">
        <v>0.14000000000000001</v>
      </c>
      <c r="C888" s="6">
        <v>0.36</v>
      </c>
      <c r="D888" s="6">
        <v>0</v>
      </c>
      <c r="E888" s="6">
        <v>59</v>
      </c>
      <c r="F888">
        <f t="shared" si="39"/>
        <v>0.26931569365279229</v>
      </c>
      <c r="G888">
        <f t="shared" si="40"/>
        <v>-0.4839318896205127</v>
      </c>
      <c r="H888">
        <f t="shared" si="41"/>
        <v>0.34157570306760443</v>
      </c>
    </row>
    <row r="889" spans="1:8" x14ac:dyDescent="0.35">
      <c r="A889" s="9">
        <v>40583</v>
      </c>
      <c r="B889" s="13">
        <v>0.14000000000000001</v>
      </c>
      <c r="C889" s="8">
        <v>0.43</v>
      </c>
      <c r="D889" s="8">
        <v>0.16420000000000001</v>
      </c>
      <c r="E889" s="8">
        <v>41</v>
      </c>
      <c r="F889">
        <f t="shared" si="39"/>
        <v>0.26912800040355045</v>
      </c>
      <c r="G889">
        <f t="shared" si="40"/>
        <v>-0.48589117413162486</v>
      </c>
      <c r="H889">
        <f t="shared" si="41"/>
        <v>0.3436465301526947</v>
      </c>
    </row>
    <row r="890" spans="1:8" x14ac:dyDescent="0.35">
      <c r="A890" s="7">
        <v>40583</v>
      </c>
      <c r="B890" s="12">
        <v>0.18</v>
      </c>
      <c r="C890" s="6">
        <v>0.4</v>
      </c>
      <c r="D890" s="6">
        <v>0.22389999999999999</v>
      </c>
      <c r="E890" s="6">
        <v>61</v>
      </c>
      <c r="F890">
        <f t="shared" si="39"/>
        <v>0.26665188652016886</v>
      </c>
      <c r="G890">
        <f t="shared" si="40"/>
        <v>-0.48801628869233632</v>
      </c>
      <c r="H890">
        <f t="shared" si="41"/>
        <v>0.34265146840172622</v>
      </c>
    </row>
    <row r="891" spans="1:8" x14ac:dyDescent="0.35">
      <c r="A891" s="9">
        <v>40583</v>
      </c>
      <c r="B891" s="13">
        <v>0.18</v>
      </c>
      <c r="C891" s="8">
        <v>0.4</v>
      </c>
      <c r="D891" s="8">
        <v>0.25369999999999998</v>
      </c>
      <c r="E891" s="8">
        <v>69</v>
      </c>
      <c r="F891">
        <f t="shared" si="39"/>
        <v>0.26646393661309237</v>
      </c>
      <c r="G891">
        <f t="shared" si="40"/>
        <v>-0.48905470152446961</v>
      </c>
      <c r="H891">
        <f t="shared" si="41"/>
        <v>0.34279126282714989</v>
      </c>
    </row>
    <row r="892" spans="1:8" x14ac:dyDescent="0.35">
      <c r="A892" s="7">
        <v>40583</v>
      </c>
      <c r="B892" s="12">
        <v>0.2</v>
      </c>
      <c r="C892" s="6">
        <v>0.34</v>
      </c>
      <c r="D892" s="6">
        <v>0.29849999999999999</v>
      </c>
      <c r="E892" s="6">
        <v>58</v>
      </c>
      <c r="F892">
        <f t="shared" si="39"/>
        <v>0.2668532242109804</v>
      </c>
      <c r="G892">
        <f t="shared" si="40"/>
        <v>-0.48943519143857306</v>
      </c>
      <c r="H892">
        <f t="shared" si="41"/>
        <v>0.34286175689134624</v>
      </c>
    </row>
    <row r="893" spans="1:8" x14ac:dyDescent="0.35">
      <c r="A893" s="9">
        <v>40583</v>
      </c>
      <c r="B893" s="13">
        <v>0.2</v>
      </c>
      <c r="C893" s="8">
        <v>0.34</v>
      </c>
      <c r="D893" s="8">
        <v>0.28360000000000002</v>
      </c>
      <c r="E893" s="8">
        <v>64</v>
      </c>
      <c r="F893">
        <f t="shared" si="39"/>
        <v>0.26659265611831345</v>
      </c>
      <c r="G893">
        <f t="shared" si="40"/>
        <v>-0.4921934527629494</v>
      </c>
      <c r="H893">
        <f t="shared" si="41"/>
        <v>0.34470382586366616</v>
      </c>
    </row>
    <row r="894" spans="1:8" x14ac:dyDescent="0.35">
      <c r="A894" s="7">
        <v>40583</v>
      </c>
      <c r="B894" s="12">
        <v>0.2</v>
      </c>
      <c r="C894" s="6">
        <v>0.37</v>
      </c>
      <c r="D894" s="6">
        <v>0.25369999999999998</v>
      </c>
      <c r="E894" s="6">
        <v>79</v>
      </c>
      <c r="F894">
        <f t="shared" si="39"/>
        <v>0.2665433550096285</v>
      </c>
      <c r="G894">
        <f t="shared" si="40"/>
        <v>-0.49414613778405231</v>
      </c>
      <c r="H894">
        <f t="shared" si="41"/>
        <v>0.34554937853978512</v>
      </c>
    </row>
    <row r="895" spans="1:8" x14ac:dyDescent="0.35">
      <c r="A895" s="9">
        <v>40583</v>
      </c>
      <c r="B895" s="13">
        <v>0.2</v>
      </c>
      <c r="C895" s="8">
        <v>0.34</v>
      </c>
      <c r="D895" s="8">
        <v>0.25369999999999998</v>
      </c>
      <c r="E895" s="8">
        <v>166</v>
      </c>
      <c r="F895">
        <f t="shared" si="39"/>
        <v>0.2671673432288767</v>
      </c>
      <c r="G895">
        <f t="shared" si="40"/>
        <v>-0.4939410303406564</v>
      </c>
      <c r="H895">
        <f t="shared" si="41"/>
        <v>0.34511855357269711</v>
      </c>
    </row>
    <row r="896" spans="1:8" x14ac:dyDescent="0.35">
      <c r="A896" s="7">
        <v>40583</v>
      </c>
      <c r="B896" s="12">
        <v>0.18</v>
      </c>
      <c r="C896" s="6">
        <v>0.47</v>
      </c>
      <c r="D896" s="6">
        <v>0.29849999999999999</v>
      </c>
      <c r="E896" s="6">
        <v>170</v>
      </c>
      <c r="F896">
        <f t="shared" si="39"/>
        <v>0.2755250676391866</v>
      </c>
      <c r="G896">
        <f t="shared" si="40"/>
        <v>-0.48899242916712238</v>
      </c>
      <c r="H896">
        <f t="shared" si="41"/>
        <v>0.34457374731504942</v>
      </c>
    </row>
    <row r="897" spans="1:8" x14ac:dyDescent="0.35">
      <c r="A897" s="9">
        <v>40583</v>
      </c>
      <c r="B897" s="13">
        <v>0.14000000000000001</v>
      </c>
      <c r="C897" s="8">
        <v>0.86</v>
      </c>
      <c r="D897" s="8">
        <v>0.25369999999999998</v>
      </c>
      <c r="E897" s="8">
        <v>88</v>
      </c>
      <c r="F897">
        <f t="shared" si="39"/>
        <v>0.28882088131414418</v>
      </c>
      <c r="G897">
        <f t="shared" si="40"/>
        <v>-0.49469996251524712</v>
      </c>
      <c r="H897">
        <f t="shared" si="41"/>
        <v>0.33854899837242808</v>
      </c>
    </row>
    <row r="898" spans="1:8" x14ac:dyDescent="0.35">
      <c r="A898" s="7">
        <v>40583</v>
      </c>
      <c r="B898" s="12">
        <v>0.14000000000000001</v>
      </c>
      <c r="C898" s="6">
        <v>0.86</v>
      </c>
      <c r="D898" s="6">
        <v>0.16420000000000001</v>
      </c>
      <c r="E898" s="6">
        <v>84</v>
      </c>
      <c r="F898">
        <f t="shared" si="39"/>
        <v>0.29356593669899483</v>
      </c>
      <c r="G898">
        <f t="shared" si="40"/>
        <v>-0.51124604180039546</v>
      </c>
      <c r="H898">
        <f t="shared" si="41"/>
        <v>0.33758655654209258</v>
      </c>
    </row>
    <row r="899" spans="1:8" x14ac:dyDescent="0.35">
      <c r="A899" s="9">
        <v>40583</v>
      </c>
      <c r="B899" s="13">
        <v>0.14000000000000001</v>
      </c>
      <c r="C899" s="8">
        <v>0.86</v>
      </c>
      <c r="D899" s="8">
        <v>0.16420000000000001</v>
      </c>
      <c r="E899" s="8">
        <v>83</v>
      </c>
      <c r="F899">
        <f t="shared" ref="F899:F962" si="42">CORREL(B899:B1898,E899:E1898)</f>
        <v>0.29775055408241613</v>
      </c>
      <c r="G899">
        <f t="shared" ref="G899:G962" si="43">CORREL(C899:C1898,E899:E1898)</f>
        <v>-0.52736090697278515</v>
      </c>
      <c r="H899">
        <f t="shared" ref="H899:H962" si="44">CORREL(D899:D1898,E899:E1898)</f>
        <v>0.33906107991989798</v>
      </c>
    </row>
    <row r="900" spans="1:8" x14ac:dyDescent="0.35">
      <c r="A900" s="7">
        <v>40583</v>
      </c>
      <c r="B900" s="12">
        <v>0.16</v>
      </c>
      <c r="C900" s="6">
        <v>0.8</v>
      </c>
      <c r="D900" s="6">
        <v>0.16420000000000001</v>
      </c>
      <c r="E900" s="6">
        <v>46</v>
      </c>
      <c r="F900">
        <f t="shared" si="42"/>
        <v>0.30188202860584951</v>
      </c>
      <c r="G900">
        <f t="shared" si="43"/>
        <v>-0.54421090180921861</v>
      </c>
      <c r="H900">
        <f t="shared" si="44"/>
        <v>0.34048876053007665</v>
      </c>
    </row>
    <row r="901" spans="1:8" x14ac:dyDescent="0.35">
      <c r="A901" s="9">
        <v>40583</v>
      </c>
      <c r="B901" s="13">
        <v>0.16</v>
      </c>
      <c r="C901" s="8">
        <v>0.8</v>
      </c>
      <c r="D901" s="8">
        <v>0.19400000000000001</v>
      </c>
      <c r="E901" s="8">
        <v>37</v>
      </c>
      <c r="F901">
        <f t="shared" si="42"/>
        <v>0.30048142392329563</v>
      </c>
      <c r="G901">
        <f t="shared" si="43"/>
        <v>-0.54654963189344719</v>
      </c>
      <c r="H901">
        <f t="shared" si="44"/>
        <v>0.33977110611157418</v>
      </c>
    </row>
    <row r="902" spans="1:8" x14ac:dyDescent="0.35">
      <c r="A902" s="7">
        <v>40584</v>
      </c>
      <c r="B902" s="12">
        <v>0.14000000000000001</v>
      </c>
      <c r="C902" s="6">
        <v>0.86</v>
      </c>
      <c r="D902" s="6">
        <v>0.19400000000000001</v>
      </c>
      <c r="E902" s="6">
        <v>16</v>
      </c>
      <c r="F902">
        <f t="shared" si="42"/>
        <v>0.29813780977456045</v>
      </c>
      <c r="G902">
        <f t="shared" si="43"/>
        <v>-0.54667676226882977</v>
      </c>
      <c r="H902">
        <f t="shared" si="44"/>
        <v>0.33969867195636189</v>
      </c>
    </row>
    <row r="903" spans="1:8" x14ac:dyDescent="0.35">
      <c r="A903" s="9">
        <v>40584</v>
      </c>
      <c r="B903" s="13">
        <v>0.14000000000000001</v>
      </c>
      <c r="C903" s="8">
        <v>0.8</v>
      </c>
      <c r="D903" s="8">
        <v>0.1343</v>
      </c>
      <c r="E903" s="8">
        <v>7</v>
      </c>
      <c r="F903">
        <f t="shared" si="42"/>
        <v>0.29255786087113805</v>
      </c>
      <c r="G903">
        <f t="shared" si="43"/>
        <v>-0.54216945467124134</v>
      </c>
      <c r="H903">
        <f t="shared" si="44"/>
        <v>0.34013234193609065</v>
      </c>
    </row>
    <row r="904" spans="1:8" x14ac:dyDescent="0.35">
      <c r="A904" s="7">
        <v>40584</v>
      </c>
      <c r="B904" s="12">
        <v>0.14000000000000001</v>
      </c>
      <c r="C904" s="6">
        <v>0.8</v>
      </c>
      <c r="D904" s="6">
        <v>0.1343</v>
      </c>
      <c r="E904" s="6">
        <v>3</v>
      </c>
      <c r="F904">
        <f t="shared" si="42"/>
        <v>0.28574593057296821</v>
      </c>
      <c r="G904">
        <f t="shared" si="43"/>
        <v>-0.53475337262540645</v>
      </c>
      <c r="H904">
        <f t="shared" si="44"/>
        <v>0.33663862027421759</v>
      </c>
    </row>
    <row r="905" spans="1:8" x14ac:dyDescent="0.35">
      <c r="A905" s="9">
        <v>40584</v>
      </c>
      <c r="B905" s="13">
        <v>0.14000000000000001</v>
      </c>
      <c r="C905" s="8">
        <v>0.59</v>
      </c>
      <c r="D905" s="8">
        <v>0.22389999999999999</v>
      </c>
      <c r="E905" s="8">
        <v>1</v>
      </c>
      <c r="F905">
        <f t="shared" si="42"/>
        <v>0.27820865506504422</v>
      </c>
      <c r="G905">
        <f t="shared" si="43"/>
        <v>-0.5259494382546922</v>
      </c>
      <c r="H905">
        <f t="shared" si="44"/>
        <v>0.33288587011519177</v>
      </c>
    </row>
    <row r="906" spans="1:8" x14ac:dyDescent="0.35">
      <c r="A906" s="7">
        <v>40584</v>
      </c>
      <c r="B906" s="12">
        <v>0.12</v>
      </c>
      <c r="C906" s="6">
        <v>0.5</v>
      </c>
      <c r="D906" s="6">
        <v>0.22389999999999999</v>
      </c>
      <c r="E906" s="6">
        <v>6</v>
      </c>
      <c r="F906">
        <f t="shared" si="42"/>
        <v>0.27011816031014463</v>
      </c>
      <c r="G906">
        <f t="shared" si="43"/>
        <v>-0.52275788131509315</v>
      </c>
      <c r="H906">
        <f t="shared" si="44"/>
        <v>0.33670584346638627</v>
      </c>
    </row>
    <row r="907" spans="1:8" x14ac:dyDescent="0.35">
      <c r="A907" s="9">
        <v>40584</v>
      </c>
      <c r="B907" s="13">
        <v>0.12</v>
      </c>
      <c r="C907" s="8">
        <v>0.54</v>
      </c>
      <c r="D907" s="8">
        <v>0.28360000000000002</v>
      </c>
      <c r="E907" s="8">
        <v>26</v>
      </c>
      <c r="F907">
        <f t="shared" si="42"/>
        <v>0.26046805887241714</v>
      </c>
      <c r="G907">
        <f t="shared" si="43"/>
        <v>-0.52437218501676697</v>
      </c>
      <c r="H907">
        <f t="shared" si="44"/>
        <v>0.34020172100070911</v>
      </c>
    </row>
    <row r="908" spans="1:8" x14ac:dyDescent="0.35">
      <c r="A908" s="7">
        <v>40584</v>
      </c>
      <c r="B908" s="12">
        <v>0.1</v>
      </c>
      <c r="C908" s="6">
        <v>0.5</v>
      </c>
      <c r="D908" s="6">
        <v>0.41789999999999999</v>
      </c>
      <c r="E908" s="6">
        <v>99</v>
      </c>
      <c r="F908">
        <f t="shared" si="42"/>
        <v>0.25382789996880112</v>
      </c>
      <c r="G908">
        <f t="shared" si="43"/>
        <v>-0.52326926868941115</v>
      </c>
      <c r="H908">
        <f t="shared" si="44"/>
        <v>0.34625914254207957</v>
      </c>
    </row>
    <row r="909" spans="1:8" x14ac:dyDescent="0.35">
      <c r="A909" s="9">
        <v>40584</v>
      </c>
      <c r="B909" s="13">
        <v>0.1</v>
      </c>
      <c r="C909" s="8">
        <v>0.49</v>
      </c>
      <c r="D909" s="8">
        <v>0.32840000000000003</v>
      </c>
      <c r="E909" s="8">
        <v>178</v>
      </c>
      <c r="F909">
        <f t="shared" si="42"/>
        <v>0.26480288728050982</v>
      </c>
      <c r="G909">
        <f t="shared" si="43"/>
        <v>-0.52517351350423014</v>
      </c>
      <c r="H909">
        <f t="shared" si="44"/>
        <v>0.34207596306653054</v>
      </c>
    </row>
    <row r="910" spans="1:8" x14ac:dyDescent="0.35">
      <c r="A910" s="7">
        <v>40584</v>
      </c>
      <c r="B910" s="12">
        <v>0.12</v>
      </c>
      <c r="C910" s="6">
        <v>0.42</v>
      </c>
      <c r="D910" s="6">
        <v>0.35820000000000002</v>
      </c>
      <c r="E910" s="6">
        <v>122</v>
      </c>
      <c r="F910">
        <f t="shared" si="42"/>
        <v>0.30364186235638368</v>
      </c>
      <c r="G910">
        <f t="shared" si="43"/>
        <v>-0.53910382211383134</v>
      </c>
      <c r="H910">
        <f t="shared" si="44"/>
        <v>0.33120242799172261</v>
      </c>
    </row>
    <row r="911" spans="1:8" x14ac:dyDescent="0.35">
      <c r="A911" s="9">
        <v>40584</v>
      </c>
      <c r="B911" s="13">
        <v>0.12</v>
      </c>
      <c r="C911" s="8">
        <v>0.42</v>
      </c>
      <c r="D911" s="8">
        <v>0.29849999999999999</v>
      </c>
      <c r="E911" s="8">
        <v>35</v>
      </c>
      <c r="F911">
        <f t="shared" si="42"/>
        <v>0.32100707897944247</v>
      </c>
      <c r="G911">
        <f t="shared" si="43"/>
        <v>-0.53923402135349885</v>
      </c>
      <c r="H911">
        <f t="shared" si="44"/>
        <v>0.32274311901509456</v>
      </c>
    </row>
    <row r="912" spans="1:8" x14ac:dyDescent="0.35">
      <c r="A912" s="7">
        <v>40584</v>
      </c>
      <c r="B912" s="12">
        <v>0.14000000000000001</v>
      </c>
      <c r="C912" s="6">
        <v>0.39</v>
      </c>
      <c r="D912" s="6">
        <v>0.35820000000000002</v>
      </c>
      <c r="E912" s="6">
        <v>45</v>
      </c>
      <c r="F912">
        <f t="shared" si="42"/>
        <v>0.31647776440866954</v>
      </c>
      <c r="G912">
        <f t="shared" si="43"/>
        <v>-0.54226948076089254</v>
      </c>
      <c r="H912">
        <f t="shared" si="44"/>
        <v>0.32875112901112263</v>
      </c>
    </row>
    <row r="913" spans="1:8" x14ac:dyDescent="0.35">
      <c r="A913" s="9">
        <v>40584</v>
      </c>
      <c r="B913" s="13">
        <v>0.16</v>
      </c>
      <c r="C913" s="8">
        <v>0.34</v>
      </c>
      <c r="D913" s="8">
        <v>0.3881</v>
      </c>
      <c r="E913" s="8">
        <v>69</v>
      </c>
      <c r="F913">
        <f t="shared" si="42"/>
        <v>0.31406649407605808</v>
      </c>
      <c r="G913">
        <f t="shared" si="43"/>
        <v>-0.54537145296055833</v>
      </c>
      <c r="H913">
        <f t="shared" si="44"/>
        <v>0.33668408396341548</v>
      </c>
    </row>
    <row r="914" spans="1:8" x14ac:dyDescent="0.35">
      <c r="A914" s="7">
        <v>40584</v>
      </c>
      <c r="B914" s="12">
        <v>0.18</v>
      </c>
      <c r="C914" s="6">
        <v>0.28999999999999998</v>
      </c>
      <c r="D914" s="6">
        <v>0.29849999999999999</v>
      </c>
      <c r="E914" s="6">
        <v>62</v>
      </c>
      <c r="F914">
        <f t="shared" si="42"/>
        <v>0.31563949278066034</v>
      </c>
      <c r="G914">
        <f t="shared" si="43"/>
        <v>-0.54671830689391621</v>
      </c>
      <c r="H914">
        <f t="shared" si="44"/>
        <v>0.3398416125284982</v>
      </c>
    </row>
    <row r="915" spans="1:8" x14ac:dyDescent="0.35">
      <c r="A915" s="9">
        <v>40584</v>
      </c>
      <c r="B915" s="13">
        <v>0.2</v>
      </c>
      <c r="C915" s="8">
        <v>0.27</v>
      </c>
      <c r="D915" s="8">
        <v>0.28360000000000002</v>
      </c>
      <c r="E915" s="8">
        <v>48</v>
      </c>
      <c r="F915">
        <f t="shared" si="42"/>
        <v>0.31573296872670525</v>
      </c>
      <c r="G915">
        <f t="shared" si="43"/>
        <v>-0.55100650307301524</v>
      </c>
      <c r="H915">
        <f t="shared" si="44"/>
        <v>0.34171265217501662</v>
      </c>
    </row>
    <row r="916" spans="1:8" x14ac:dyDescent="0.35">
      <c r="A916" s="7">
        <v>40584</v>
      </c>
      <c r="B916" s="12">
        <v>0.2</v>
      </c>
      <c r="C916" s="6">
        <v>0.25</v>
      </c>
      <c r="D916" s="6">
        <v>0.25369999999999998</v>
      </c>
      <c r="E916" s="6">
        <v>50</v>
      </c>
      <c r="F916">
        <f t="shared" si="42"/>
        <v>0.31457095779647287</v>
      </c>
      <c r="G916">
        <f t="shared" si="43"/>
        <v>-0.5600316737944786</v>
      </c>
      <c r="H916">
        <f t="shared" si="44"/>
        <v>0.34531488037080521</v>
      </c>
    </row>
    <row r="917" spans="1:8" x14ac:dyDescent="0.35">
      <c r="A917" s="9">
        <v>40584</v>
      </c>
      <c r="B917" s="13">
        <v>0.2</v>
      </c>
      <c r="C917" s="8">
        <v>0.27</v>
      </c>
      <c r="D917" s="8">
        <v>0.29849999999999999</v>
      </c>
      <c r="E917" s="8">
        <v>80</v>
      </c>
      <c r="F917">
        <f t="shared" si="42"/>
        <v>0.31351858053799214</v>
      </c>
      <c r="G917">
        <f t="shared" si="43"/>
        <v>-0.57018900088383173</v>
      </c>
      <c r="H917">
        <f t="shared" si="44"/>
        <v>0.34741917888005402</v>
      </c>
    </row>
    <row r="918" spans="1:8" x14ac:dyDescent="0.35">
      <c r="A918" s="7">
        <v>40584</v>
      </c>
      <c r="B918" s="12">
        <v>0.18</v>
      </c>
      <c r="C918" s="6">
        <v>0.26</v>
      </c>
      <c r="D918" s="6">
        <v>0.19400000000000001</v>
      </c>
      <c r="E918" s="6">
        <v>165</v>
      </c>
      <c r="F918">
        <f t="shared" si="42"/>
        <v>0.31514918817027127</v>
      </c>
      <c r="G918">
        <f t="shared" si="43"/>
        <v>-0.57189390357960501</v>
      </c>
      <c r="H918">
        <f t="shared" si="44"/>
        <v>0.34669276623023471</v>
      </c>
    </row>
    <row r="919" spans="1:8" x14ac:dyDescent="0.35">
      <c r="A919" s="9">
        <v>40584</v>
      </c>
      <c r="B919" s="13">
        <v>0.16</v>
      </c>
      <c r="C919" s="8">
        <v>0.28000000000000003</v>
      </c>
      <c r="D919" s="8">
        <v>0.1343</v>
      </c>
      <c r="E919" s="8">
        <v>160</v>
      </c>
      <c r="F919">
        <f t="shared" si="42"/>
        <v>0.33537187692620263</v>
      </c>
      <c r="G919">
        <f t="shared" si="43"/>
        <v>-0.56145588614979769</v>
      </c>
      <c r="H919">
        <f t="shared" si="44"/>
        <v>0.35308322185218349</v>
      </c>
    </row>
    <row r="920" spans="1:8" x14ac:dyDescent="0.35">
      <c r="A920" s="7">
        <v>40584</v>
      </c>
      <c r="B920" s="12">
        <v>0.14000000000000001</v>
      </c>
      <c r="C920" s="6">
        <v>0.28000000000000003</v>
      </c>
      <c r="D920" s="6">
        <v>0.1045</v>
      </c>
      <c r="E920" s="6">
        <v>112</v>
      </c>
      <c r="F920">
        <f t="shared" si="42"/>
        <v>0.36044586642380533</v>
      </c>
      <c r="G920">
        <f t="shared" si="43"/>
        <v>-0.55194503061133837</v>
      </c>
      <c r="H920">
        <f t="shared" si="44"/>
        <v>0.36879828368605749</v>
      </c>
    </row>
    <row r="921" spans="1:8" x14ac:dyDescent="0.35">
      <c r="A921" s="9">
        <v>40584</v>
      </c>
      <c r="B921" s="13">
        <v>0.14000000000000001</v>
      </c>
      <c r="C921" s="8">
        <v>0.31</v>
      </c>
      <c r="D921" s="8">
        <v>8.9599999999999999E-2</v>
      </c>
      <c r="E921" s="8">
        <v>97</v>
      </c>
      <c r="F921">
        <f t="shared" si="42"/>
        <v>0.37572213187928832</v>
      </c>
      <c r="G921">
        <f t="shared" si="43"/>
        <v>-0.54675024311690712</v>
      </c>
      <c r="H921">
        <f t="shared" si="44"/>
        <v>0.37836556487212397</v>
      </c>
    </row>
    <row r="922" spans="1:8" x14ac:dyDescent="0.35">
      <c r="A922" s="7">
        <v>40584</v>
      </c>
      <c r="B922" s="12">
        <v>0.14000000000000001</v>
      </c>
      <c r="C922" s="6">
        <v>0.39</v>
      </c>
      <c r="D922" s="6">
        <v>0</v>
      </c>
      <c r="E922" s="6">
        <v>72</v>
      </c>
      <c r="F922">
        <f t="shared" si="42"/>
        <v>0.38714922996930218</v>
      </c>
      <c r="G922">
        <f t="shared" si="43"/>
        <v>-0.54396640617072889</v>
      </c>
      <c r="H922">
        <f t="shared" si="44"/>
        <v>0.38628587394997949</v>
      </c>
    </row>
    <row r="923" spans="1:8" x14ac:dyDescent="0.35">
      <c r="A923" s="9">
        <v>40584</v>
      </c>
      <c r="B923" s="13">
        <v>0.12</v>
      </c>
      <c r="C923" s="8">
        <v>0.39</v>
      </c>
      <c r="D923" s="8">
        <v>0</v>
      </c>
      <c r="E923" s="8">
        <v>51</v>
      </c>
      <c r="F923">
        <f t="shared" si="42"/>
        <v>0.39207981857246932</v>
      </c>
      <c r="G923">
        <f t="shared" si="43"/>
        <v>-0.54413035301791068</v>
      </c>
      <c r="H923">
        <f t="shared" si="44"/>
        <v>0.39402159778573781</v>
      </c>
    </row>
    <row r="924" spans="1:8" x14ac:dyDescent="0.35">
      <c r="A924" s="7">
        <v>40584</v>
      </c>
      <c r="B924" s="12">
        <v>0.12</v>
      </c>
      <c r="C924" s="6">
        <v>0.42</v>
      </c>
      <c r="D924" s="6">
        <v>0.1045</v>
      </c>
      <c r="E924" s="6">
        <v>34</v>
      </c>
      <c r="F924">
        <f t="shared" si="42"/>
        <v>0.39263810297833779</v>
      </c>
      <c r="G924">
        <f t="shared" si="43"/>
        <v>-0.54721905229798373</v>
      </c>
      <c r="H924">
        <f t="shared" si="44"/>
        <v>0.39525551896587807</v>
      </c>
    </row>
    <row r="925" spans="1:8" x14ac:dyDescent="0.35">
      <c r="A925" s="9">
        <v>40585</v>
      </c>
      <c r="B925" s="13">
        <v>0.1</v>
      </c>
      <c r="C925" s="8">
        <v>0.49</v>
      </c>
      <c r="D925" s="8">
        <v>0.1045</v>
      </c>
      <c r="E925" s="8">
        <v>14</v>
      </c>
      <c r="F925">
        <f t="shared" si="42"/>
        <v>0.38864268792090517</v>
      </c>
      <c r="G925">
        <f t="shared" si="43"/>
        <v>-0.55179138381633919</v>
      </c>
      <c r="H925">
        <f t="shared" si="44"/>
        <v>0.39233694037351696</v>
      </c>
    </row>
    <row r="926" spans="1:8" x14ac:dyDescent="0.35">
      <c r="A926" s="7">
        <v>40585</v>
      </c>
      <c r="B926" s="12">
        <v>0.1</v>
      </c>
      <c r="C926" s="6">
        <v>0.54</v>
      </c>
      <c r="D926" s="6">
        <v>8.9599999999999999E-2</v>
      </c>
      <c r="E926" s="6">
        <v>7</v>
      </c>
      <c r="F926">
        <f t="shared" si="42"/>
        <v>0.37851588122286828</v>
      </c>
      <c r="G926">
        <f t="shared" si="43"/>
        <v>-0.55517533657683338</v>
      </c>
      <c r="H926">
        <f t="shared" si="44"/>
        <v>0.38722793262621419</v>
      </c>
    </row>
    <row r="927" spans="1:8" x14ac:dyDescent="0.35">
      <c r="A927" s="9">
        <v>40585</v>
      </c>
      <c r="B927" s="13">
        <v>0.1</v>
      </c>
      <c r="C927" s="8">
        <v>0.54</v>
      </c>
      <c r="D927" s="8">
        <v>8.9599999999999999E-2</v>
      </c>
      <c r="E927" s="8">
        <v>3</v>
      </c>
      <c r="F927">
        <f t="shared" si="42"/>
        <v>0.36564605610868267</v>
      </c>
      <c r="G927">
        <f t="shared" si="43"/>
        <v>-0.55610786915223631</v>
      </c>
      <c r="H927">
        <f t="shared" si="44"/>
        <v>0.38022910667249998</v>
      </c>
    </row>
    <row r="928" spans="1:8" x14ac:dyDescent="0.35">
      <c r="A928" s="7">
        <v>40585</v>
      </c>
      <c r="B928" s="12">
        <v>0.08</v>
      </c>
      <c r="C928" s="6">
        <v>0.63</v>
      </c>
      <c r="D928" s="6">
        <v>8.9599999999999999E-2</v>
      </c>
      <c r="E928" s="6">
        <v>4</v>
      </c>
      <c r="F928">
        <f t="shared" si="42"/>
        <v>0.35059413339944201</v>
      </c>
      <c r="G928">
        <f t="shared" si="43"/>
        <v>-0.55746172209065448</v>
      </c>
      <c r="H928">
        <f t="shared" si="44"/>
        <v>0.37243841197373767</v>
      </c>
    </row>
    <row r="929" spans="1:8" x14ac:dyDescent="0.35">
      <c r="A929" s="9">
        <v>40585</v>
      </c>
      <c r="B929" s="13">
        <v>0.1</v>
      </c>
      <c r="C929" s="8">
        <v>0.68</v>
      </c>
      <c r="D929" s="8">
        <v>0</v>
      </c>
      <c r="E929" s="8">
        <v>24</v>
      </c>
      <c r="F929">
        <f t="shared" si="42"/>
        <v>0.33312953555527786</v>
      </c>
      <c r="G929">
        <f t="shared" si="43"/>
        <v>-0.55315121130774692</v>
      </c>
      <c r="H929">
        <f t="shared" si="44"/>
        <v>0.36432982996649671</v>
      </c>
    </row>
    <row r="930" spans="1:8" x14ac:dyDescent="0.35">
      <c r="A930" s="7">
        <v>40585</v>
      </c>
      <c r="B930" s="12">
        <v>0.08</v>
      </c>
      <c r="C930" s="6">
        <v>0.73</v>
      </c>
      <c r="D930" s="6">
        <v>0</v>
      </c>
      <c r="E930" s="6">
        <v>74</v>
      </c>
      <c r="F930">
        <f t="shared" si="42"/>
        <v>0.32276718194779769</v>
      </c>
      <c r="G930">
        <f t="shared" si="43"/>
        <v>-0.54852973248795545</v>
      </c>
      <c r="H930">
        <f t="shared" si="44"/>
        <v>0.35526308861472111</v>
      </c>
    </row>
    <row r="931" spans="1:8" x14ac:dyDescent="0.35">
      <c r="A931" s="9">
        <v>40585</v>
      </c>
      <c r="B931" s="13">
        <v>0.1</v>
      </c>
      <c r="C931" s="8">
        <v>0.74</v>
      </c>
      <c r="D931" s="8">
        <v>0.16420000000000001</v>
      </c>
      <c r="E931" s="8">
        <v>216</v>
      </c>
      <c r="F931">
        <f t="shared" si="42"/>
        <v>0.3348758922223869</v>
      </c>
      <c r="G931">
        <f t="shared" si="43"/>
        <v>-0.5568903032265663</v>
      </c>
      <c r="H931">
        <f t="shared" si="44"/>
        <v>0.36375833014987541</v>
      </c>
    </row>
    <row r="932" spans="1:8" x14ac:dyDescent="0.35">
      <c r="A932" s="7">
        <v>40585</v>
      </c>
      <c r="B932" s="12">
        <v>0.12</v>
      </c>
      <c r="C932" s="6">
        <v>0.74</v>
      </c>
      <c r="D932" s="6">
        <v>0.22389999999999999</v>
      </c>
      <c r="E932" s="6">
        <v>140</v>
      </c>
      <c r="F932">
        <f t="shared" si="42"/>
        <v>0.43341692632208417</v>
      </c>
      <c r="G932">
        <f t="shared" si="43"/>
        <v>-0.64725985249622342</v>
      </c>
      <c r="H932">
        <f t="shared" si="44"/>
        <v>0.39776375317647661</v>
      </c>
    </row>
    <row r="933" spans="1:8" x14ac:dyDescent="0.35">
      <c r="A933" s="9">
        <v>40585</v>
      </c>
      <c r="B933" s="13">
        <v>0.14000000000000001</v>
      </c>
      <c r="C933" s="8">
        <v>0.69</v>
      </c>
      <c r="D933" s="8">
        <v>0.19400000000000001</v>
      </c>
      <c r="E933" s="8">
        <v>44</v>
      </c>
      <c r="F933">
        <f t="shared" si="42"/>
        <v>0.48192101076144389</v>
      </c>
      <c r="G933">
        <f t="shared" si="43"/>
        <v>-0.69338029632487963</v>
      </c>
      <c r="H933">
        <f t="shared" si="44"/>
        <v>0.40206294945168575</v>
      </c>
    </row>
    <row r="934" spans="1:8" x14ac:dyDescent="0.35">
      <c r="A934" s="7">
        <v>40585</v>
      </c>
      <c r="B934" s="12">
        <v>0.22</v>
      </c>
      <c r="C934" s="6">
        <v>0.47</v>
      </c>
      <c r="D934" s="6">
        <v>0.1343</v>
      </c>
      <c r="E934" s="6">
        <v>64</v>
      </c>
      <c r="F934">
        <f t="shared" si="42"/>
        <v>0.48187106887054532</v>
      </c>
      <c r="G934">
        <f t="shared" si="43"/>
        <v>-0.69435624117290284</v>
      </c>
      <c r="H934">
        <f t="shared" si="44"/>
        <v>0.40166720546974866</v>
      </c>
    </row>
    <row r="935" spans="1:8" x14ac:dyDescent="0.35">
      <c r="A935" s="9">
        <v>40585</v>
      </c>
      <c r="B935" s="13">
        <v>0.22</v>
      </c>
      <c r="C935" s="8">
        <v>0.47</v>
      </c>
      <c r="D935" s="8">
        <v>0.1343</v>
      </c>
      <c r="E935" s="8">
        <v>71</v>
      </c>
      <c r="F935">
        <f t="shared" si="42"/>
        <v>0.48301958648442112</v>
      </c>
      <c r="G935">
        <f t="shared" si="43"/>
        <v>-0.69438373794847608</v>
      </c>
      <c r="H935">
        <f t="shared" si="44"/>
        <v>0.40253582163974283</v>
      </c>
    </row>
    <row r="936" spans="1:8" x14ac:dyDescent="0.35">
      <c r="A936" s="7">
        <v>40585</v>
      </c>
      <c r="B936" s="12">
        <v>0.24</v>
      </c>
      <c r="C936" s="6">
        <v>0.35</v>
      </c>
      <c r="D936" s="6">
        <v>0.19400000000000001</v>
      </c>
      <c r="E936" s="6">
        <v>110</v>
      </c>
      <c r="F936">
        <f t="shared" si="42"/>
        <v>0.48544476498170569</v>
      </c>
      <c r="G936">
        <f t="shared" si="43"/>
        <v>-0.69438049341345254</v>
      </c>
      <c r="H936">
        <f t="shared" si="44"/>
        <v>0.40462974922040684</v>
      </c>
    </row>
    <row r="937" spans="1:8" x14ac:dyDescent="0.35">
      <c r="A937" s="9">
        <v>40585</v>
      </c>
      <c r="B937" s="13">
        <v>0.3</v>
      </c>
      <c r="C937" s="8">
        <v>0.26</v>
      </c>
      <c r="D937" s="8">
        <v>0.25369999999999998</v>
      </c>
      <c r="E937" s="8">
        <v>84</v>
      </c>
      <c r="F937">
        <f t="shared" si="42"/>
        <v>0.49352462013566567</v>
      </c>
      <c r="G937">
        <f t="shared" si="43"/>
        <v>-0.69178628782111584</v>
      </c>
      <c r="H937">
        <f t="shared" si="44"/>
        <v>0.40902177059173872</v>
      </c>
    </row>
    <row r="938" spans="1:8" x14ac:dyDescent="0.35">
      <c r="A938" s="7">
        <v>40585</v>
      </c>
      <c r="B938" s="12">
        <v>0.32</v>
      </c>
      <c r="C938" s="6">
        <v>0.21</v>
      </c>
      <c r="D938" s="6">
        <v>0.16420000000000001</v>
      </c>
      <c r="E938" s="6">
        <v>74</v>
      </c>
      <c r="F938">
        <f t="shared" si="42"/>
        <v>0.49282106869785763</v>
      </c>
      <c r="G938">
        <f t="shared" si="43"/>
        <v>-0.69358483314335839</v>
      </c>
      <c r="H938">
        <f t="shared" si="44"/>
        <v>0.40826287359383095</v>
      </c>
    </row>
    <row r="939" spans="1:8" x14ac:dyDescent="0.35">
      <c r="A939" s="9">
        <v>40585</v>
      </c>
      <c r="B939" s="13">
        <v>0.3</v>
      </c>
      <c r="C939" s="8">
        <v>0.28000000000000003</v>
      </c>
      <c r="D939" s="8">
        <v>0.19400000000000001</v>
      </c>
      <c r="E939" s="8">
        <v>125</v>
      </c>
      <c r="F939">
        <f t="shared" si="42"/>
        <v>0.49250226777093115</v>
      </c>
      <c r="G939">
        <f t="shared" si="43"/>
        <v>-0.70189388148534426</v>
      </c>
      <c r="H939">
        <f t="shared" si="44"/>
        <v>0.40992555606074388</v>
      </c>
    </row>
    <row r="940" spans="1:8" x14ac:dyDescent="0.35">
      <c r="A940" s="7">
        <v>40585</v>
      </c>
      <c r="B940" s="12">
        <v>0.3</v>
      </c>
      <c r="C940" s="6">
        <v>0.24</v>
      </c>
      <c r="D940" s="6">
        <v>0</v>
      </c>
      <c r="E940" s="6">
        <v>211</v>
      </c>
      <c r="F940">
        <f t="shared" si="42"/>
        <v>0.49273972553301748</v>
      </c>
      <c r="G940">
        <f t="shared" si="43"/>
        <v>-0.69587582238290768</v>
      </c>
      <c r="H940">
        <f t="shared" si="44"/>
        <v>0.41713471211620773</v>
      </c>
    </row>
    <row r="941" spans="1:8" x14ac:dyDescent="0.35">
      <c r="A941" s="9">
        <v>40585</v>
      </c>
      <c r="B941" s="13">
        <v>0.28000000000000003</v>
      </c>
      <c r="C941" s="8">
        <v>0.28000000000000003</v>
      </c>
      <c r="D941" s="8">
        <v>0</v>
      </c>
      <c r="E941" s="8">
        <v>174</v>
      </c>
      <c r="F941">
        <f t="shared" si="42"/>
        <v>0.51111293622137088</v>
      </c>
      <c r="G941">
        <f t="shared" si="43"/>
        <v>-0.68680670911362007</v>
      </c>
      <c r="H941">
        <f t="shared" si="44"/>
        <v>0.52318170946352116</v>
      </c>
    </row>
    <row r="942" spans="1:8" x14ac:dyDescent="0.35">
      <c r="A942" s="7">
        <v>40585</v>
      </c>
      <c r="B942" s="12">
        <v>0.26</v>
      </c>
      <c r="C942" s="6">
        <v>0.33</v>
      </c>
      <c r="D942" s="6">
        <v>0</v>
      </c>
      <c r="E942" s="6">
        <v>101</v>
      </c>
      <c r="F942">
        <f t="shared" si="42"/>
        <v>0.52929490587403361</v>
      </c>
      <c r="G942">
        <f t="shared" si="43"/>
        <v>-0.67847498837446274</v>
      </c>
      <c r="H942">
        <f t="shared" si="44"/>
        <v>0.6146939511285574</v>
      </c>
    </row>
    <row r="943" spans="1:8" x14ac:dyDescent="0.35">
      <c r="A943" s="9">
        <v>40585</v>
      </c>
      <c r="B943" s="13">
        <v>0.22</v>
      </c>
      <c r="C943" s="8">
        <v>0.55000000000000004</v>
      </c>
      <c r="D943" s="8">
        <v>0.1343</v>
      </c>
      <c r="E943" s="8">
        <v>63</v>
      </c>
      <c r="F943">
        <f t="shared" si="42"/>
        <v>0.53456507054241409</v>
      </c>
      <c r="G943">
        <f t="shared" si="43"/>
        <v>-0.67433071496564012</v>
      </c>
      <c r="H943">
        <f t="shared" si="44"/>
        <v>0.65548117939924355</v>
      </c>
    </row>
    <row r="944" spans="1:8" x14ac:dyDescent="0.35">
      <c r="A944" s="7">
        <v>40585</v>
      </c>
      <c r="B944" s="12">
        <v>0.2</v>
      </c>
      <c r="C944" s="6">
        <v>0.59</v>
      </c>
      <c r="D944" s="6">
        <v>0.1343</v>
      </c>
      <c r="E944" s="6">
        <v>47</v>
      </c>
      <c r="F944">
        <f t="shared" si="42"/>
        <v>0.53713926390046973</v>
      </c>
      <c r="G944">
        <f t="shared" si="43"/>
        <v>-0.67523596319581125</v>
      </c>
      <c r="H944">
        <f t="shared" si="44"/>
        <v>0.65950289160294884</v>
      </c>
    </row>
    <row r="945" spans="1:8" x14ac:dyDescent="0.35">
      <c r="A945" s="9">
        <v>40585</v>
      </c>
      <c r="B945" s="13">
        <v>0.2</v>
      </c>
      <c r="C945" s="8">
        <v>0.64</v>
      </c>
      <c r="D945" s="8">
        <v>8.9599999999999999E-2</v>
      </c>
      <c r="E945" s="8">
        <v>43</v>
      </c>
      <c r="F945">
        <f t="shared" si="42"/>
        <v>0.53744740300912008</v>
      </c>
      <c r="G945">
        <f t="shared" si="43"/>
        <v>-0.67512295814268386</v>
      </c>
      <c r="H945">
        <f t="shared" si="44"/>
        <v>0.66009047408355648</v>
      </c>
    </row>
    <row r="946" spans="1:8" x14ac:dyDescent="0.35">
      <c r="A946" s="7">
        <v>40585</v>
      </c>
      <c r="B946" s="12">
        <v>0.18</v>
      </c>
      <c r="C946" s="6">
        <v>0.69</v>
      </c>
      <c r="D946" s="6">
        <v>0</v>
      </c>
      <c r="E946" s="6">
        <v>53</v>
      </c>
      <c r="F946">
        <f t="shared" si="42"/>
        <v>0.53686530708106295</v>
      </c>
      <c r="G946">
        <f t="shared" si="43"/>
        <v>-0.67524860153347888</v>
      </c>
      <c r="H946">
        <f t="shared" si="44"/>
        <v>0.66168478355989202</v>
      </c>
    </row>
    <row r="947" spans="1:8" x14ac:dyDescent="0.35">
      <c r="A947" s="9">
        <v>40586</v>
      </c>
      <c r="B947" s="13">
        <v>0.16</v>
      </c>
      <c r="C947" s="8">
        <v>0.69</v>
      </c>
      <c r="D947" s="8">
        <v>8.9599999999999999E-2</v>
      </c>
      <c r="E947" s="8">
        <v>30</v>
      </c>
      <c r="F947">
        <f t="shared" si="42"/>
        <v>0.54028532380886674</v>
      </c>
      <c r="G947">
        <f t="shared" si="43"/>
        <v>-0.6802015215000623</v>
      </c>
      <c r="H947">
        <f t="shared" si="44"/>
        <v>0.67667426350463977</v>
      </c>
    </row>
    <row r="948" spans="1:8" x14ac:dyDescent="0.35">
      <c r="A948" s="7">
        <v>40586</v>
      </c>
      <c r="B948" s="12">
        <v>0.14000000000000001</v>
      </c>
      <c r="C948" s="6">
        <v>0.86</v>
      </c>
      <c r="D948" s="6">
        <v>0</v>
      </c>
      <c r="E948" s="6">
        <v>24</v>
      </c>
      <c r="F948">
        <f t="shared" si="42"/>
        <v>0.53727559934298341</v>
      </c>
      <c r="G948">
        <f t="shared" si="43"/>
        <v>-0.67867922455638074</v>
      </c>
      <c r="H948">
        <f t="shared" si="44"/>
        <v>0.67527671906912146</v>
      </c>
    </row>
    <row r="949" spans="1:8" x14ac:dyDescent="0.35">
      <c r="A949" s="9">
        <v>40586</v>
      </c>
      <c r="B949" s="13">
        <v>0.14000000000000001</v>
      </c>
      <c r="C949" s="8">
        <v>0.8</v>
      </c>
      <c r="D949" s="8">
        <v>0</v>
      </c>
      <c r="E949" s="8">
        <v>15</v>
      </c>
      <c r="F949">
        <f t="shared" si="42"/>
        <v>0.53247814730864096</v>
      </c>
      <c r="G949">
        <f t="shared" si="43"/>
        <v>-0.68333797019759812</v>
      </c>
      <c r="H949">
        <f t="shared" si="44"/>
        <v>0.67678429916224703</v>
      </c>
    </row>
    <row r="950" spans="1:8" x14ac:dyDescent="0.35">
      <c r="A950" s="7">
        <v>40586</v>
      </c>
      <c r="B950" s="12">
        <v>0.12</v>
      </c>
      <c r="C950" s="6">
        <v>0.8</v>
      </c>
      <c r="D950" s="6">
        <v>0</v>
      </c>
      <c r="E950" s="6">
        <v>10</v>
      </c>
      <c r="F950">
        <f t="shared" si="42"/>
        <v>0.52358679850090883</v>
      </c>
      <c r="G950">
        <f t="shared" si="43"/>
        <v>-0.68056218309240579</v>
      </c>
      <c r="H950">
        <f t="shared" si="44"/>
        <v>0.67450091194639472</v>
      </c>
    </row>
    <row r="951" spans="1:8" x14ac:dyDescent="0.35">
      <c r="A951" s="9">
        <v>40586</v>
      </c>
      <c r="B951" s="13">
        <v>0.12</v>
      </c>
      <c r="C951" s="8">
        <v>0.74</v>
      </c>
      <c r="D951" s="8">
        <v>8.9599999999999999E-2</v>
      </c>
      <c r="E951" s="8">
        <v>4</v>
      </c>
      <c r="F951">
        <f t="shared" si="42"/>
        <v>0.51163331040858662</v>
      </c>
      <c r="G951">
        <f t="shared" si="43"/>
        <v>-0.67555546483187001</v>
      </c>
      <c r="H951">
        <f t="shared" si="44"/>
        <v>0.66996691108579121</v>
      </c>
    </row>
    <row r="952" spans="1:8" x14ac:dyDescent="0.35">
      <c r="A952" s="7">
        <v>40586</v>
      </c>
      <c r="B952" s="12">
        <v>0.12</v>
      </c>
      <c r="C952" s="6">
        <v>0.74</v>
      </c>
      <c r="D952" s="6">
        <v>8.9599999999999999E-2</v>
      </c>
      <c r="E952" s="6">
        <v>1</v>
      </c>
      <c r="F952">
        <f t="shared" si="42"/>
        <v>0.49517896799458583</v>
      </c>
      <c r="G952">
        <f t="shared" si="43"/>
        <v>-0.66638951217444298</v>
      </c>
      <c r="H952">
        <f t="shared" si="44"/>
        <v>0.66099493023129063</v>
      </c>
    </row>
    <row r="953" spans="1:8" x14ac:dyDescent="0.35">
      <c r="A953" s="9">
        <v>40586</v>
      </c>
      <c r="B953" s="13">
        <v>0.12</v>
      </c>
      <c r="C953" s="8">
        <v>0.93</v>
      </c>
      <c r="D953" s="8">
        <v>0.19400000000000001</v>
      </c>
      <c r="E953" s="8">
        <v>2</v>
      </c>
      <c r="F953">
        <f t="shared" si="42"/>
        <v>0.47486732105023688</v>
      </c>
      <c r="G953">
        <f t="shared" si="43"/>
        <v>-0.65516914524510073</v>
      </c>
      <c r="H953">
        <f t="shared" si="44"/>
        <v>0.65034404551711344</v>
      </c>
    </row>
    <row r="954" spans="1:8" x14ac:dyDescent="0.35">
      <c r="A954" s="7">
        <v>40586</v>
      </c>
      <c r="B954" s="12">
        <v>0.12</v>
      </c>
      <c r="C954" s="6">
        <v>0.8</v>
      </c>
      <c r="D954" s="6">
        <v>0.1045</v>
      </c>
      <c r="E954" s="6">
        <v>11</v>
      </c>
      <c r="F954">
        <f t="shared" si="42"/>
        <v>0.45222881639105977</v>
      </c>
      <c r="G954">
        <f t="shared" si="43"/>
        <v>-0.65367912883026669</v>
      </c>
      <c r="H954">
        <f t="shared" si="44"/>
        <v>0.64771717616814428</v>
      </c>
    </row>
    <row r="955" spans="1:8" x14ac:dyDescent="0.35">
      <c r="A955" s="9">
        <v>40586</v>
      </c>
      <c r="B955" s="13">
        <v>0.14000000000000001</v>
      </c>
      <c r="C955" s="8">
        <v>0.86</v>
      </c>
      <c r="D955" s="8">
        <v>0.1343</v>
      </c>
      <c r="E955" s="8">
        <v>30</v>
      </c>
      <c r="F955">
        <f t="shared" si="42"/>
        <v>0.43272184667543767</v>
      </c>
      <c r="G955">
        <f t="shared" si="43"/>
        <v>-0.64903881401953789</v>
      </c>
      <c r="H955">
        <f t="shared" si="44"/>
        <v>0.63836961648458035</v>
      </c>
    </row>
    <row r="956" spans="1:8" x14ac:dyDescent="0.35">
      <c r="A956" s="7">
        <v>40586</v>
      </c>
      <c r="B956" s="12">
        <v>0.16</v>
      </c>
      <c r="C956" s="6">
        <v>0.64</v>
      </c>
      <c r="D956" s="6">
        <v>0.1343</v>
      </c>
      <c r="E956" s="6">
        <v>43</v>
      </c>
      <c r="F956">
        <f t="shared" si="42"/>
        <v>0.42511870294828319</v>
      </c>
      <c r="G956">
        <f t="shared" si="43"/>
        <v>-0.67436383155583912</v>
      </c>
      <c r="H956">
        <f t="shared" si="44"/>
        <v>0.63379720614284174</v>
      </c>
    </row>
    <row r="957" spans="1:8" x14ac:dyDescent="0.35">
      <c r="A957" s="9">
        <v>40586</v>
      </c>
      <c r="B957" s="13">
        <v>0.22</v>
      </c>
      <c r="C957" s="8">
        <v>0.41</v>
      </c>
      <c r="D957" s="8">
        <v>0.25369999999999998</v>
      </c>
      <c r="E957" s="8">
        <v>84</v>
      </c>
      <c r="F957">
        <f t="shared" si="42"/>
        <v>0.42560006180821675</v>
      </c>
      <c r="G957">
        <f t="shared" si="43"/>
        <v>-0.67919621655003481</v>
      </c>
      <c r="H957">
        <f t="shared" si="44"/>
        <v>0.63304858573757283</v>
      </c>
    </row>
    <row r="958" spans="1:8" x14ac:dyDescent="0.35">
      <c r="A958" s="7">
        <v>40586</v>
      </c>
      <c r="B958" s="12">
        <v>0.3</v>
      </c>
      <c r="C958" s="6">
        <v>0.28000000000000003</v>
      </c>
      <c r="D958" s="6">
        <v>0.32840000000000003</v>
      </c>
      <c r="E958" s="6">
        <v>114</v>
      </c>
      <c r="F958">
        <f t="shared" si="42"/>
        <v>0.44296488440514492</v>
      </c>
      <c r="G958">
        <f t="shared" si="43"/>
        <v>-0.6790591038178353</v>
      </c>
      <c r="H958">
        <f t="shared" si="44"/>
        <v>0.63519462397110715</v>
      </c>
    </row>
    <row r="959" spans="1:8" x14ac:dyDescent="0.35">
      <c r="A959" s="9">
        <v>40586</v>
      </c>
      <c r="B959" s="13">
        <v>0.3</v>
      </c>
      <c r="C959" s="8">
        <v>0.39</v>
      </c>
      <c r="D959" s="8">
        <v>0.4627</v>
      </c>
      <c r="E959" s="8">
        <v>120</v>
      </c>
      <c r="F959">
        <f t="shared" si="42"/>
        <v>0.45087636925908764</v>
      </c>
      <c r="G959">
        <f t="shared" si="43"/>
        <v>-0.67245384359245064</v>
      </c>
      <c r="H959">
        <f t="shared" si="44"/>
        <v>0.63364965978142851</v>
      </c>
    </row>
    <row r="960" spans="1:8" x14ac:dyDescent="0.35">
      <c r="A960" s="7">
        <v>40586</v>
      </c>
      <c r="B960" s="12">
        <v>0.3</v>
      </c>
      <c r="C960" s="6">
        <v>0.39</v>
      </c>
      <c r="D960" s="6">
        <v>0.41789999999999999</v>
      </c>
      <c r="E960" s="6">
        <v>135</v>
      </c>
      <c r="F960">
        <f t="shared" si="42"/>
        <v>0.46097725913927601</v>
      </c>
      <c r="G960">
        <f t="shared" si="43"/>
        <v>-0.67329633932129118</v>
      </c>
      <c r="H960">
        <f t="shared" si="44"/>
        <v>0.6228233524871637</v>
      </c>
    </row>
    <row r="961" spans="1:8" x14ac:dyDescent="0.35">
      <c r="A961" s="9">
        <v>40586</v>
      </c>
      <c r="B961" s="13">
        <v>0.34</v>
      </c>
      <c r="C961" s="8">
        <v>0.31</v>
      </c>
      <c r="D961" s="8">
        <v>0.28360000000000002</v>
      </c>
      <c r="E961" s="8">
        <v>120</v>
      </c>
      <c r="F961">
        <f t="shared" si="42"/>
        <v>0.47688837578090648</v>
      </c>
      <c r="G961">
        <f t="shared" si="43"/>
        <v>-0.67720760835943039</v>
      </c>
      <c r="H961">
        <f t="shared" si="44"/>
        <v>0.6087535336521912</v>
      </c>
    </row>
    <row r="962" spans="1:8" x14ac:dyDescent="0.35">
      <c r="A962" s="7">
        <v>40586</v>
      </c>
      <c r="B962" s="12">
        <v>0.34</v>
      </c>
      <c r="C962" s="6">
        <v>0.28999999999999998</v>
      </c>
      <c r="D962" s="6">
        <v>0.41789999999999999</v>
      </c>
      <c r="E962" s="6">
        <v>174</v>
      </c>
      <c r="F962">
        <f t="shared" si="42"/>
        <v>0.47541385245901768</v>
      </c>
      <c r="G962">
        <f t="shared" si="43"/>
        <v>-0.66932049709254204</v>
      </c>
      <c r="H962">
        <f t="shared" si="44"/>
        <v>0.61378764597797686</v>
      </c>
    </row>
    <row r="963" spans="1:8" x14ac:dyDescent="0.35">
      <c r="A963" s="9">
        <v>40586</v>
      </c>
      <c r="B963" s="13">
        <v>0.34</v>
      </c>
      <c r="C963" s="8">
        <v>0.28999999999999998</v>
      </c>
      <c r="D963" s="8">
        <v>0.41789999999999999</v>
      </c>
      <c r="E963" s="8">
        <v>145</v>
      </c>
      <c r="F963">
        <f t="shared" ref="F963:F999" si="45">CORREL(B963:B1962,E963:E1962)</f>
        <v>0.48514762032139319</v>
      </c>
      <c r="G963">
        <f t="shared" ref="G963:G1001" si="46">CORREL(C963:C1962,E963:E1962)</f>
        <v>-0.65719736767818282</v>
      </c>
      <c r="H963">
        <f t="shared" ref="H963:H1001" si="47">CORREL(D963:D1962,E963:E1962)</f>
        <v>0.59408995520215979</v>
      </c>
    </row>
    <row r="964" spans="1:8" x14ac:dyDescent="0.35">
      <c r="A964" s="7">
        <v>40586</v>
      </c>
      <c r="B964" s="12">
        <v>0.32</v>
      </c>
      <c r="C964" s="6">
        <v>0.31</v>
      </c>
      <c r="D964" s="6">
        <v>0.52239999999999998</v>
      </c>
      <c r="E964" s="6">
        <v>137</v>
      </c>
      <c r="F964">
        <f t="shared" si="45"/>
        <v>0.48876753453343574</v>
      </c>
      <c r="G964">
        <f t="shared" si="46"/>
        <v>-0.64180253559484191</v>
      </c>
      <c r="H964">
        <f t="shared" si="47"/>
        <v>0.57264410459604931</v>
      </c>
    </row>
    <row r="965" spans="1:8" x14ac:dyDescent="0.35">
      <c r="A965" s="9">
        <v>40586</v>
      </c>
      <c r="B965" s="13">
        <v>0.28000000000000003</v>
      </c>
      <c r="C965" s="8">
        <v>0.38</v>
      </c>
      <c r="D965" s="8">
        <v>0.32840000000000003</v>
      </c>
      <c r="E965" s="8">
        <v>64</v>
      </c>
      <c r="F965">
        <f t="shared" si="45"/>
        <v>0.50205852724297906</v>
      </c>
      <c r="G965">
        <f t="shared" si="46"/>
        <v>-0.62828720335912014</v>
      </c>
      <c r="H965">
        <f t="shared" si="47"/>
        <v>0.53354129489757329</v>
      </c>
    </row>
    <row r="966" spans="1:8" x14ac:dyDescent="0.35">
      <c r="A966" s="7">
        <v>40586</v>
      </c>
      <c r="B966" s="12">
        <v>0.28000000000000003</v>
      </c>
      <c r="C966" s="6">
        <v>0.38</v>
      </c>
      <c r="D966" s="6">
        <v>0.16420000000000001</v>
      </c>
      <c r="E966" s="6">
        <v>41</v>
      </c>
      <c r="F966">
        <f t="shared" si="45"/>
        <v>0.50587280448404504</v>
      </c>
      <c r="G966">
        <f t="shared" si="46"/>
        <v>-0.62824552740348116</v>
      </c>
      <c r="H966">
        <f t="shared" si="47"/>
        <v>0.53350753140613361</v>
      </c>
    </row>
    <row r="967" spans="1:8" x14ac:dyDescent="0.35">
      <c r="A967" s="9">
        <v>40586</v>
      </c>
      <c r="B967" s="13">
        <v>0.26</v>
      </c>
      <c r="C967" s="8">
        <v>0.41</v>
      </c>
      <c r="D967" s="8">
        <v>0.22389999999999999</v>
      </c>
      <c r="E967" s="8">
        <v>40</v>
      </c>
      <c r="F967">
        <f t="shared" si="45"/>
        <v>0.50452578080193444</v>
      </c>
      <c r="G967">
        <f t="shared" si="46"/>
        <v>-0.63534075416651925</v>
      </c>
      <c r="H967">
        <f t="shared" si="47"/>
        <v>0.53272792948816627</v>
      </c>
    </row>
    <row r="968" spans="1:8" x14ac:dyDescent="0.35">
      <c r="A968" s="7">
        <v>40586</v>
      </c>
      <c r="B968" s="12">
        <v>0.26</v>
      </c>
      <c r="C968" s="6">
        <v>0.41</v>
      </c>
      <c r="D968" s="6">
        <v>0</v>
      </c>
      <c r="E968" s="6">
        <v>51</v>
      </c>
      <c r="F968">
        <f t="shared" si="45"/>
        <v>0.50297849082154622</v>
      </c>
      <c r="G968">
        <f t="shared" si="46"/>
        <v>-0.63968873377764168</v>
      </c>
      <c r="H968">
        <f t="shared" si="47"/>
        <v>0.53180262496979014</v>
      </c>
    </row>
    <row r="969" spans="1:8" x14ac:dyDescent="0.35">
      <c r="A969" s="9">
        <v>40586</v>
      </c>
      <c r="B969" s="13">
        <v>0.24</v>
      </c>
      <c r="C969" s="8">
        <v>0.44</v>
      </c>
      <c r="D969" s="8">
        <v>8.9599999999999999E-2</v>
      </c>
      <c r="E969" s="8">
        <v>45</v>
      </c>
      <c r="F969">
        <f t="shared" si="45"/>
        <v>0.50528998234379574</v>
      </c>
      <c r="G969">
        <f t="shared" si="46"/>
        <v>-0.64152356337295147</v>
      </c>
      <c r="H969">
        <f t="shared" si="47"/>
        <v>0.56632587677186896</v>
      </c>
    </row>
    <row r="970" spans="1:8" x14ac:dyDescent="0.35">
      <c r="A970" s="7">
        <v>40586</v>
      </c>
      <c r="B970" s="12">
        <v>0.22</v>
      </c>
      <c r="C970" s="6">
        <v>0.51</v>
      </c>
      <c r="D970" s="6">
        <v>0.1343</v>
      </c>
      <c r="E970" s="6">
        <v>32</v>
      </c>
      <c r="F970">
        <f t="shared" si="45"/>
        <v>0.50741848156661773</v>
      </c>
      <c r="G970">
        <f t="shared" si="46"/>
        <v>-0.64269506115321529</v>
      </c>
      <c r="H970">
        <f t="shared" si="47"/>
        <v>0.57866807374039397</v>
      </c>
    </row>
    <row r="971" spans="1:8" x14ac:dyDescent="0.35">
      <c r="A971" s="9">
        <v>40587</v>
      </c>
      <c r="B971" s="13">
        <v>0.2</v>
      </c>
      <c r="C971" s="8">
        <v>0.64</v>
      </c>
      <c r="D971" s="8">
        <v>0.1045</v>
      </c>
      <c r="E971" s="8">
        <v>39</v>
      </c>
      <c r="F971">
        <f t="shared" si="45"/>
        <v>0.50441171026542553</v>
      </c>
      <c r="G971">
        <f t="shared" si="46"/>
        <v>-0.64082705166645038</v>
      </c>
      <c r="H971">
        <f t="shared" si="47"/>
        <v>0.57713199937248572</v>
      </c>
    </row>
    <row r="972" spans="1:8" x14ac:dyDescent="0.35">
      <c r="A972" s="7">
        <v>40587</v>
      </c>
      <c r="B972" s="12">
        <v>0.2</v>
      </c>
      <c r="C972" s="6">
        <v>0.59</v>
      </c>
      <c r="D972" s="6">
        <v>8.9599999999999999E-2</v>
      </c>
      <c r="E972" s="6">
        <v>24</v>
      </c>
      <c r="F972">
        <f t="shared" si="45"/>
        <v>0.51002919508159938</v>
      </c>
      <c r="G972">
        <f t="shared" si="46"/>
        <v>-0.64679512216811785</v>
      </c>
      <c r="H972">
        <f t="shared" si="47"/>
        <v>0.5848795937061434</v>
      </c>
    </row>
    <row r="973" spans="1:8" x14ac:dyDescent="0.35">
      <c r="A973" s="9">
        <v>40587</v>
      </c>
      <c r="B973" s="13">
        <v>0.2</v>
      </c>
      <c r="C973" s="8">
        <v>0.75</v>
      </c>
      <c r="D973" s="8">
        <v>8.9599999999999999E-2</v>
      </c>
      <c r="E973" s="8">
        <v>20</v>
      </c>
      <c r="F973">
        <f t="shared" si="45"/>
        <v>0.50374148626155146</v>
      </c>
      <c r="G973">
        <f t="shared" si="46"/>
        <v>-0.6414966986573436</v>
      </c>
      <c r="H973">
        <f t="shared" si="47"/>
        <v>0.58410178175737193</v>
      </c>
    </row>
    <row r="974" spans="1:8" x14ac:dyDescent="0.35">
      <c r="A974" s="7">
        <v>40587</v>
      </c>
      <c r="B974" s="12">
        <v>0.2</v>
      </c>
      <c r="C974" s="6">
        <v>0.69</v>
      </c>
      <c r="D974" s="6">
        <v>0.1045</v>
      </c>
      <c r="E974" s="6">
        <v>12</v>
      </c>
      <c r="F974">
        <f t="shared" si="45"/>
        <v>0.49344547693209179</v>
      </c>
      <c r="G974">
        <f t="shared" si="46"/>
        <v>-0.65183379762923355</v>
      </c>
      <c r="H974">
        <f t="shared" si="47"/>
        <v>0.58090244780648481</v>
      </c>
    </row>
    <row r="975" spans="1:8" x14ac:dyDescent="0.35">
      <c r="A975" s="9">
        <v>40587</v>
      </c>
      <c r="B975" s="13">
        <v>0.2</v>
      </c>
      <c r="C975" s="8">
        <v>0.69</v>
      </c>
      <c r="D975" s="8">
        <v>0.16420000000000001</v>
      </c>
      <c r="E975" s="8">
        <v>2</v>
      </c>
      <c r="F975">
        <f t="shared" si="45"/>
        <v>0.473586460432185</v>
      </c>
      <c r="G975">
        <f t="shared" si="46"/>
        <v>-0.64737462187918215</v>
      </c>
      <c r="H975">
        <f t="shared" si="47"/>
        <v>0.56832517116600867</v>
      </c>
    </row>
    <row r="976" spans="1:8" x14ac:dyDescent="0.35">
      <c r="A976" s="7">
        <v>40587</v>
      </c>
      <c r="B976" s="12">
        <v>0.2</v>
      </c>
      <c r="C976" s="6">
        <v>0.69</v>
      </c>
      <c r="D976" s="6">
        <v>0.1343</v>
      </c>
      <c r="E976" s="6">
        <v>5</v>
      </c>
      <c r="F976">
        <f t="shared" si="45"/>
        <v>0.43754194532905233</v>
      </c>
      <c r="G976">
        <f t="shared" si="46"/>
        <v>-0.63345758719674317</v>
      </c>
      <c r="H976">
        <f t="shared" si="47"/>
        <v>0.54459624628317649</v>
      </c>
    </row>
    <row r="977" spans="1:8" x14ac:dyDescent="0.35">
      <c r="A977" s="9">
        <v>40587</v>
      </c>
      <c r="B977" s="13">
        <v>0.22</v>
      </c>
      <c r="C977" s="8">
        <v>0.55000000000000004</v>
      </c>
      <c r="D977" s="8">
        <v>0</v>
      </c>
      <c r="E977" s="8">
        <v>3</v>
      </c>
      <c r="F977">
        <f t="shared" si="45"/>
        <v>0.39555068224385109</v>
      </c>
      <c r="G977">
        <f t="shared" si="46"/>
        <v>-0.62497299206227863</v>
      </c>
      <c r="H977">
        <f t="shared" si="47"/>
        <v>0.51594934728276542</v>
      </c>
    </row>
    <row r="978" spans="1:8" x14ac:dyDescent="0.35">
      <c r="A978" s="7">
        <v>40587</v>
      </c>
      <c r="B978" s="12">
        <v>0.22</v>
      </c>
      <c r="C978" s="6">
        <v>0.64</v>
      </c>
      <c r="D978" s="6">
        <v>0.19400000000000001</v>
      </c>
      <c r="E978" s="6">
        <v>12</v>
      </c>
      <c r="F978">
        <f t="shared" si="45"/>
        <v>0.33735122525102529</v>
      </c>
      <c r="G978">
        <f t="shared" si="46"/>
        <v>-0.60005567590076159</v>
      </c>
      <c r="H978">
        <f t="shared" si="47"/>
        <v>0.52248644287400081</v>
      </c>
    </row>
    <row r="979" spans="1:8" x14ac:dyDescent="0.35">
      <c r="A979" s="9">
        <v>40587</v>
      </c>
      <c r="B979" s="13">
        <v>0.24</v>
      </c>
      <c r="C979" s="8">
        <v>0.6</v>
      </c>
      <c r="D979" s="8">
        <v>0.22389999999999999</v>
      </c>
      <c r="E979" s="8">
        <v>47</v>
      </c>
      <c r="F979">
        <f t="shared" si="45"/>
        <v>0.27365399302787596</v>
      </c>
      <c r="G979">
        <f t="shared" si="46"/>
        <v>-0.58921153199269205</v>
      </c>
      <c r="H979">
        <f t="shared" si="47"/>
        <v>0.49091162520788434</v>
      </c>
    </row>
    <row r="980" spans="1:8" x14ac:dyDescent="0.35">
      <c r="A980" s="7">
        <v>40587</v>
      </c>
      <c r="B980" s="12">
        <v>0.3</v>
      </c>
      <c r="C980" s="6">
        <v>0.45</v>
      </c>
      <c r="D980" s="6">
        <v>0.32840000000000003</v>
      </c>
      <c r="E980" s="6">
        <v>105</v>
      </c>
      <c r="F980">
        <f t="shared" si="45"/>
        <v>0.27862234512043454</v>
      </c>
      <c r="G980">
        <f t="shared" si="46"/>
        <v>-0.64287871270064034</v>
      </c>
      <c r="H980">
        <f t="shared" si="47"/>
        <v>0.49603304963760103</v>
      </c>
    </row>
    <row r="981" spans="1:8" x14ac:dyDescent="0.35">
      <c r="A981" s="9">
        <v>40587</v>
      </c>
      <c r="B981" s="13">
        <v>0.32</v>
      </c>
      <c r="C981" s="8">
        <v>0.39</v>
      </c>
      <c r="D981" s="8">
        <v>0.44779999999999998</v>
      </c>
      <c r="E981" s="8">
        <v>112</v>
      </c>
      <c r="F981">
        <f t="shared" si="45"/>
        <v>0.37549687319947428</v>
      </c>
      <c r="G981">
        <f t="shared" si="46"/>
        <v>-0.69252594038036985</v>
      </c>
      <c r="H981">
        <f t="shared" si="47"/>
        <v>0.50175163994361327</v>
      </c>
    </row>
    <row r="982" spans="1:8" x14ac:dyDescent="0.35">
      <c r="A982" s="7">
        <v>40587</v>
      </c>
      <c r="B982" s="12">
        <v>0.36</v>
      </c>
      <c r="C982" s="6">
        <v>0.32</v>
      </c>
      <c r="D982" s="6">
        <v>0.4627</v>
      </c>
      <c r="E982" s="6">
        <v>152</v>
      </c>
      <c r="F982">
        <f t="shared" si="45"/>
        <v>0.47732660927825843</v>
      </c>
      <c r="G982">
        <f t="shared" si="46"/>
        <v>-0.71141770179330344</v>
      </c>
      <c r="H982">
        <f t="shared" si="47"/>
        <v>0.48848737779224122</v>
      </c>
    </row>
    <row r="983" spans="1:8" x14ac:dyDescent="0.35">
      <c r="A983" s="9">
        <v>40587</v>
      </c>
      <c r="B983" s="13">
        <v>0.38</v>
      </c>
      <c r="C983" s="8">
        <v>0.28999999999999998</v>
      </c>
      <c r="D983" s="8">
        <v>0.35820000000000002</v>
      </c>
      <c r="E983" s="8">
        <v>154</v>
      </c>
      <c r="F983">
        <f t="shared" si="45"/>
        <v>0.55556725289057673</v>
      </c>
      <c r="G983">
        <f t="shared" si="46"/>
        <v>-0.70781824893736256</v>
      </c>
      <c r="H983">
        <f t="shared" si="47"/>
        <v>0.38734172678649997</v>
      </c>
    </row>
    <row r="984" spans="1:8" x14ac:dyDescent="0.35">
      <c r="A984" s="7">
        <v>40587</v>
      </c>
      <c r="B984" s="12">
        <v>0.4</v>
      </c>
      <c r="C984" s="6">
        <v>0.3</v>
      </c>
      <c r="D984" s="6">
        <v>0.41789999999999999</v>
      </c>
      <c r="E984" s="6">
        <v>161</v>
      </c>
      <c r="F984">
        <f t="shared" si="45"/>
        <v>0.59495804810440789</v>
      </c>
      <c r="G984">
        <f t="shared" si="46"/>
        <v>-0.68274725855990392</v>
      </c>
      <c r="H984">
        <f t="shared" si="47"/>
        <v>0.33693317485945745</v>
      </c>
    </row>
    <row r="985" spans="1:8" x14ac:dyDescent="0.35">
      <c r="A985" s="9">
        <v>40587</v>
      </c>
      <c r="B985" s="13">
        <v>0.4</v>
      </c>
      <c r="C985" s="8">
        <v>0.3</v>
      </c>
      <c r="D985" s="8">
        <v>0.29849999999999999</v>
      </c>
      <c r="E985" s="8">
        <v>162</v>
      </c>
      <c r="F985">
        <f t="shared" si="45"/>
        <v>0.59421863778447692</v>
      </c>
      <c r="G985">
        <f t="shared" si="46"/>
        <v>-0.66039567616376649</v>
      </c>
      <c r="H985">
        <f t="shared" si="47"/>
        <v>9.8858096952502139E-2</v>
      </c>
    </row>
    <row r="986" spans="1:8" x14ac:dyDescent="0.35">
      <c r="A986" s="7">
        <v>40587</v>
      </c>
      <c r="B986" s="12">
        <v>0.42</v>
      </c>
      <c r="C986" s="6">
        <v>0.28000000000000003</v>
      </c>
      <c r="D986" s="6">
        <v>0.32840000000000003</v>
      </c>
      <c r="E986" s="6">
        <v>134</v>
      </c>
      <c r="F986">
        <f t="shared" si="45"/>
        <v>0.60634401014007888</v>
      </c>
      <c r="G986">
        <f t="shared" si="46"/>
        <v>-0.63469848436874388</v>
      </c>
      <c r="H986">
        <f t="shared" si="47"/>
        <v>0.17554698851911102</v>
      </c>
    </row>
    <row r="987" spans="1:8" x14ac:dyDescent="0.35">
      <c r="A987" s="9">
        <v>40587</v>
      </c>
      <c r="B987" s="13">
        <v>0.42</v>
      </c>
      <c r="C987" s="8">
        <v>0.28000000000000003</v>
      </c>
      <c r="D987" s="8">
        <v>0.32840000000000003</v>
      </c>
      <c r="E987" s="8">
        <v>125</v>
      </c>
      <c r="F987">
        <f t="shared" si="45"/>
        <v>0.53511508532977947</v>
      </c>
      <c r="G987">
        <f t="shared" si="46"/>
        <v>-0.55782887814565296</v>
      </c>
      <c r="H987">
        <f t="shared" si="47"/>
        <v>0.13236888985457765</v>
      </c>
    </row>
    <row r="988" spans="1:8" x14ac:dyDescent="0.35">
      <c r="A988" s="7">
        <v>40587</v>
      </c>
      <c r="B988" s="12">
        <v>0.4</v>
      </c>
      <c r="C988" s="6">
        <v>0.32</v>
      </c>
      <c r="D988" s="6">
        <v>0.29849999999999999</v>
      </c>
      <c r="E988" s="6">
        <v>95</v>
      </c>
      <c r="F988">
        <f t="shared" si="45"/>
        <v>0.41282391668146057</v>
      </c>
      <c r="G988">
        <f t="shared" si="46"/>
        <v>-0.42035285016559926</v>
      </c>
      <c r="H988">
        <f t="shared" si="47"/>
        <v>6.8582310518270628E-2</v>
      </c>
    </row>
    <row r="989" spans="1:8" x14ac:dyDescent="0.35">
      <c r="A989" s="9">
        <v>40587</v>
      </c>
      <c r="B989" s="13">
        <v>0.4</v>
      </c>
      <c r="C989" s="8">
        <v>0.35</v>
      </c>
      <c r="D989" s="8">
        <v>0.28360000000000002</v>
      </c>
      <c r="E989" s="8">
        <v>61</v>
      </c>
      <c r="F989">
        <f t="shared" si="45"/>
        <v>0.33083662342056641</v>
      </c>
      <c r="G989">
        <f t="shared" si="46"/>
        <v>-0.30101176664840379</v>
      </c>
      <c r="H989">
        <f t="shared" si="47"/>
        <v>0.13068042907851393</v>
      </c>
    </row>
    <row r="990" spans="1:8" x14ac:dyDescent="0.35">
      <c r="A990" s="7">
        <v>40587</v>
      </c>
      <c r="B990" s="12">
        <v>0.4</v>
      </c>
      <c r="C990" s="6">
        <v>0.35</v>
      </c>
      <c r="D990" s="6">
        <v>0.32840000000000003</v>
      </c>
      <c r="E990" s="6">
        <v>47</v>
      </c>
      <c r="F990">
        <f t="shared" si="45"/>
        <v>0.25733658608128485</v>
      </c>
      <c r="G990">
        <f t="shared" si="46"/>
        <v>-0.23631812199440499</v>
      </c>
      <c r="H990">
        <f t="shared" si="47"/>
        <v>0.21059983818661832</v>
      </c>
    </row>
    <row r="991" spans="1:8" x14ac:dyDescent="0.35">
      <c r="A991" s="9">
        <v>40587</v>
      </c>
      <c r="B991" s="13">
        <v>0.4</v>
      </c>
      <c r="C991" s="8">
        <v>0.35</v>
      </c>
      <c r="D991" s="8">
        <v>0.35820000000000002</v>
      </c>
      <c r="E991" s="8">
        <v>51</v>
      </c>
      <c r="F991">
        <f t="shared" si="45"/>
        <v>0.19641259488429297</v>
      </c>
      <c r="G991">
        <f t="shared" si="46"/>
        <v>-0.18267927467530215</v>
      </c>
      <c r="H991">
        <f t="shared" si="47"/>
        <v>0.18908233978059014</v>
      </c>
    </row>
    <row r="992" spans="1:8" x14ac:dyDescent="0.35">
      <c r="A992" s="7">
        <v>40587</v>
      </c>
      <c r="B992" s="12">
        <v>0.4</v>
      </c>
      <c r="C992" s="6">
        <v>0.35</v>
      </c>
      <c r="D992" s="6">
        <v>0.29849999999999999</v>
      </c>
      <c r="E992" s="6">
        <v>36</v>
      </c>
      <c r="F992">
        <f t="shared" si="45"/>
        <v>8.7536741653761505E-2</v>
      </c>
      <c r="G992">
        <f t="shared" si="46"/>
        <v>-9.1628461645416118E-2</v>
      </c>
      <c r="H992">
        <f t="shared" si="47"/>
        <v>9.0070942325300607E-2</v>
      </c>
    </row>
    <row r="993" spans="1:8" x14ac:dyDescent="0.35">
      <c r="A993" s="9">
        <v>40587</v>
      </c>
      <c r="B993" s="13">
        <v>0.4</v>
      </c>
      <c r="C993" s="8">
        <v>0.35</v>
      </c>
      <c r="D993" s="8">
        <v>0.35820000000000002</v>
      </c>
      <c r="E993" s="8">
        <v>30</v>
      </c>
      <c r="F993">
        <f t="shared" si="45"/>
        <v>6.6344065054456903E-3</v>
      </c>
      <c r="G993">
        <f t="shared" si="46"/>
        <v>-2.766738770198789E-2</v>
      </c>
      <c r="H993">
        <f t="shared" si="47"/>
        <v>0.10220573305169062</v>
      </c>
    </row>
    <row r="994" spans="1:8" x14ac:dyDescent="0.35">
      <c r="A994" s="7">
        <v>40588</v>
      </c>
      <c r="B994" s="12">
        <v>0.38</v>
      </c>
      <c r="C994" s="6">
        <v>0.37</v>
      </c>
      <c r="D994" s="6">
        <v>0.35820000000000002</v>
      </c>
      <c r="E994" s="6">
        <v>11</v>
      </c>
      <c r="F994">
        <f t="shared" si="45"/>
        <v>-8.6119370355718317E-2</v>
      </c>
      <c r="G994">
        <f t="shared" si="46"/>
        <v>3.3846528721790697E-2</v>
      </c>
      <c r="H994">
        <f t="shared" si="47"/>
        <v>5.6804817961477329E-2</v>
      </c>
    </row>
    <row r="995" spans="1:8" x14ac:dyDescent="0.35">
      <c r="A995" s="9">
        <v>40588</v>
      </c>
      <c r="B995" s="13">
        <v>0.38</v>
      </c>
      <c r="C995" s="8">
        <v>0.37</v>
      </c>
      <c r="D995" s="8">
        <v>0.35820000000000002</v>
      </c>
      <c r="E995" s="8">
        <v>7</v>
      </c>
      <c r="F995">
        <f t="shared" si="45"/>
        <v>-3.955463988489611E-2</v>
      </c>
      <c r="G995">
        <f t="shared" si="46"/>
        <v>-1.5702963518589973E-2</v>
      </c>
      <c r="H995">
        <f t="shared" si="47"/>
        <v>0.12995055848976197</v>
      </c>
    </row>
    <row r="996" spans="1:8" x14ac:dyDescent="0.35">
      <c r="A996" s="7">
        <v>40588</v>
      </c>
      <c r="B996" s="12">
        <v>0.36</v>
      </c>
      <c r="C996" s="6">
        <v>0.4</v>
      </c>
      <c r="D996" s="6">
        <v>0.29849999999999999</v>
      </c>
      <c r="E996" s="6">
        <v>2</v>
      </c>
      <c r="F996">
        <f t="shared" si="45"/>
        <v>0.13279153572178046</v>
      </c>
      <c r="G996">
        <f t="shared" si="46"/>
        <v>-0.16206608484420754</v>
      </c>
      <c r="H996">
        <f t="shared" si="47"/>
        <v>0.37651307302148412</v>
      </c>
    </row>
    <row r="997" spans="1:8" x14ac:dyDescent="0.35">
      <c r="A997" s="9">
        <v>40588</v>
      </c>
      <c r="B997" s="13">
        <v>0.34</v>
      </c>
      <c r="C997" s="8">
        <v>0.46</v>
      </c>
      <c r="D997" s="8">
        <v>0.22389999999999999</v>
      </c>
      <c r="E997" s="8">
        <v>2</v>
      </c>
      <c r="F997">
        <f t="shared" si="45"/>
        <v>0.52224437884619934</v>
      </c>
      <c r="G997">
        <f t="shared" si="46"/>
        <v>-0.52224437884619934</v>
      </c>
      <c r="H997">
        <f t="shared" si="47"/>
        <v>0.48986106466193557</v>
      </c>
    </row>
    <row r="998" spans="1:8" x14ac:dyDescent="0.35">
      <c r="A998" s="7">
        <v>40588</v>
      </c>
      <c r="B998" s="12">
        <v>0.32</v>
      </c>
      <c r="C998" s="6">
        <v>0.53</v>
      </c>
      <c r="D998" s="6">
        <v>0.28360000000000002</v>
      </c>
      <c r="E998" s="6">
        <v>2</v>
      </c>
      <c r="F998">
        <f t="shared" si="45"/>
        <v>0.75978258552666045</v>
      </c>
      <c r="G998">
        <f t="shared" si="46"/>
        <v>-0.75978258552666045</v>
      </c>
      <c r="H998">
        <f t="shared" si="47"/>
        <v>0.75978258552666056</v>
      </c>
    </row>
    <row r="999" spans="1:8" x14ac:dyDescent="0.35">
      <c r="A999" s="9">
        <v>40588</v>
      </c>
      <c r="B999" s="13">
        <v>0.32</v>
      </c>
      <c r="C999" s="8">
        <v>0.53</v>
      </c>
      <c r="D999" s="8">
        <v>0.28360000000000002</v>
      </c>
      <c r="E999" s="8">
        <v>3</v>
      </c>
      <c r="F999">
        <f t="shared" si="45"/>
        <v>0.68730219893519051</v>
      </c>
      <c r="G999">
        <f t="shared" si="46"/>
        <v>-0.68730219893519051</v>
      </c>
      <c r="H999">
        <f t="shared" si="47"/>
        <v>0.6873021989351904</v>
      </c>
    </row>
    <row r="1000" spans="1:8" x14ac:dyDescent="0.35">
      <c r="A1000" s="7">
        <v>40588</v>
      </c>
      <c r="B1000" s="12">
        <v>0.34</v>
      </c>
      <c r="C1000" s="6">
        <v>0.46</v>
      </c>
      <c r="D1000" s="6">
        <v>0.29849999999999999</v>
      </c>
      <c r="E1000" s="6">
        <v>26</v>
      </c>
      <c r="F1000" s="14" t="e">
        <f>CORREL(B1000,E1000)</f>
        <v>#DIV/0!</v>
      </c>
      <c r="G1000" t="e">
        <f t="shared" si="46"/>
        <v>#DIV/0!</v>
      </c>
      <c r="H1000" t="e">
        <f t="shared" si="47"/>
        <v>#DIV/0!</v>
      </c>
    </row>
    <row r="1001" spans="1:8" x14ac:dyDescent="0.35">
      <c r="A1001" s="9">
        <v>40588</v>
      </c>
      <c r="B1001" s="13">
        <v>0.34</v>
      </c>
      <c r="C1001" s="8">
        <v>0.46</v>
      </c>
      <c r="D1001" s="8">
        <v>0.29849999999999999</v>
      </c>
      <c r="E1001" s="8">
        <v>98</v>
      </c>
      <c r="F1001" s="14" t="e">
        <f>CORREL(B1001,E1001)</f>
        <v>#DIV/0!</v>
      </c>
      <c r="G1001" t="e">
        <f t="shared" si="46"/>
        <v>#DIV/0!</v>
      </c>
      <c r="H1001" t="e">
        <f t="shared" si="47"/>
        <v>#DIV/0!</v>
      </c>
    </row>
  </sheetData>
  <conditionalFormatting sqref="A1:E1001">
    <cfRule type="containsBlanks" dxfId="3" priority="4">
      <formula>LEN(TRIM(A1))=0</formula>
    </cfRule>
    <cfRule type="containsBlanks" dxfId="2" priority="5">
      <formula>LEN(TRIM(A1))=0</formula>
    </cfRule>
    <cfRule type="containsBlanks" priority="6">
      <formula>LEN(TRIM(A1))=0</formula>
    </cfRule>
  </conditionalFormatting>
  <conditionalFormatting sqref="F1:H1">
    <cfRule type="containsBlanks" dxfId="1" priority="1">
      <formula>LEN(TRIM(F1))=0</formula>
    </cfRule>
    <cfRule type="containsBlanks" dxfId="0" priority="2">
      <formula>LEN(TRIM(F1))=0</formula>
    </cfRule>
    <cfRule type="containsBlanks" priority="3">
      <formula>LEN(TRIM(F1))=0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88D2-FD0D-4120-94CC-7A7F574C971D}">
  <dimension ref="A3:Y11"/>
  <sheetViews>
    <sheetView workbookViewId="0">
      <selection activeCell="A3" sqref="A3:Y11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12.453125" bestFit="1" customWidth="1"/>
    <col min="2" max="2" width="15.6328125" bestFit="1" customWidth="1"/>
    <col min="3" max="4" width="3.81640625" bestFit="1" customWidth="1"/>
    <col min="5" max="7" width="2.81640625" bestFit="1" customWidth="1"/>
    <col min="8" max="9" width="3.81640625" bestFit="1" customWidth="1"/>
    <col min="10" max="10" width="4.81640625" bestFit="1" customWidth="1"/>
    <col min="11" max="18" width="3.81640625" bestFit="1" customWidth="1"/>
    <col min="19" max="19" width="4.81640625" bestFit="1" customWidth="1"/>
    <col min="20" max="25" width="3.81640625" bestFit="1" customWidth="1"/>
    <col min="26" max="26" width="6.81640625" bestFit="1" customWidth="1"/>
    <col min="27" max="27" width="10.36328125" bestFit="1" customWidth="1"/>
  </cols>
  <sheetData>
    <row r="3" spans="1:25" x14ac:dyDescent="0.35">
      <c r="A3" s="16" t="s">
        <v>27</v>
      </c>
      <c r="B3" s="16" t="s">
        <v>35</v>
      </c>
    </row>
    <row r="4" spans="1:25" x14ac:dyDescent="0.35">
      <c r="A4" s="16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</row>
    <row r="5" spans="1:25" x14ac:dyDescent="0.35">
      <c r="A5" s="17" t="s">
        <v>37</v>
      </c>
      <c r="B5">
        <v>214</v>
      </c>
      <c r="C5">
        <v>162</v>
      </c>
      <c r="D5">
        <v>105</v>
      </c>
      <c r="E5">
        <v>63</v>
      </c>
      <c r="F5">
        <v>10</v>
      </c>
      <c r="G5">
        <v>10</v>
      </c>
      <c r="H5">
        <v>11</v>
      </c>
      <c r="I5">
        <v>26</v>
      </c>
      <c r="J5">
        <v>102</v>
      </c>
      <c r="K5">
        <v>229</v>
      </c>
      <c r="L5">
        <v>497</v>
      </c>
      <c r="M5">
        <v>599</v>
      </c>
      <c r="N5">
        <v>819</v>
      </c>
      <c r="O5">
        <v>775</v>
      </c>
      <c r="P5">
        <v>776</v>
      </c>
      <c r="Q5">
        <v>799</v>
      </c>
      <c r="R5">
        <v>746</v>
      </c>
      <c r="S5">
        <v>610</v>
      </c>
      <c r="T5">
        <v>455</v>
      </c>
      <c r="U5">
        <v>319</v>
      </c>
      <c r="V5">
        <v>258</v>
      </c>
      <c r="W5">
        <v>210</v>
      </c>
      <c r="X5">
        <v>192</v>
      </c>
      <c r="Y5">
        <v>134</v>
      </c>
    </row>
    <row r="6" spans="1:25" x14ac:dyDescent="0.35">
      <c r="A6" s="17" t="s">
        <v>38</v>
      </c>
      <c r="B6">
        <v>67</v>
      </c>
      <c r="C6">
        <v>39</v>
      </c>
      <c r="D6">
        <v>17</v>
      </c>
      <c r="E6">
        <v>9</v>
      </c>
      <c r="F6">
        <v>14</v>
      </c>
      <c r="G6">
        <v>33</v>
      </c>
      <c r="H6">
        <v>174</v>
      </c>
      <c r="I6">
        <v>503</v>
      </c>
      <c r="J6">
        <v>967</v>
      </c>
      <c r="K6">
        <v>561</v>
      </c>
      <c r="L6">
        <v>296</v>
      </c>
      <c r="M6">
        <v>286</v>
      </c>
      <c r="N6">
        <v>390</v>
      </c>
      <c r="O6">
        <v>386</v>
      </c>
      <c r="P6">
        <v>401</v>
      </c>
      <c r="Q6">
        <v>361</v>
      </c>
      <c r="R6">
        <v>502</v>
      </c>
      <c r="S6">
        <v>967</v>
      </c>
      <c r="T6">
        <v>888</v>
      </c>
      <c r="U6">
        <v>610</v>
      </c>
      <c r="V6">
        <v>406</v>
      </c>
      <c r="W6">
        <v>310</v>
      </c>
      <c r="X6">
        <v>163</v>
      </c>
      <c r="Y6">
        <v>100</v>
      </c>
    </row>
    <row r="7" spans="1:25" x14ac:dyDescent="0.35">
      <c r="A7" s="17" t="s">
        <v>39</v>
      </c>
      <c r="B7">
        <v>44</v>
      </c>
      <c r="C7">
        <v>17</v>
      </c>
      <c r="D7">
        <v>10</v>
      </c>
      <c r="E7">
        <v>3</v>
      </c>
      <c r="F7">
        <v>6</v>
      </c>
      <c r="G7">
        <v>24</v>
      </c>
      <c r="H7">
        <v>160</v>
      </c>
      <c r="I7">
        <v>453</v>
      </c>
      <c r="J7">
        <v>1012</v>
      </c>
      <c r="K7">
        <v>625</v>
      </c>
      <c r="L7">
        <v>246</v>
      </c>
      <c r="M7">
        <v>254</v>
      </c>
      <c r="N7">
        <v>364</v>
      </c>
      <c r="O7">
        <v>366</v>
      </c>
      <c r="P7">
        <v>340</v>
      </c>
      <c r="Q7">
        <v>334</v>
      </c>
      <c r="R7">
        <v>483</v>
      </c>
      <c r="S7">
        <v>1047</v>
      </c>
      <c r="T7">
        <v>955</v>
      </c>
      <c r="U7">
        <v>617</v>
      </c>
      <c r="V7">
        <v>418</v>
      </c>
      <c r="W7">
        <v>272</v>
      </c>
      <c r="X7">
        <v>215</v>
      </c>
      <c r="Y7">
        <v>118</v>
      </c>
    </row>
    <row r="8" spans="1:25" x14ac:dyDescent="0.35">
      <c r="A8" s="17" t="s">
        <v>40</v>
      </c>
      <c r="B8">
        <v>52</v>
      </c>
      <c r="C8">
        <v>34</v>
      </c>
      <c r="D8">
        <v>23</v>
      </c>
      <c r="E8">
        <v>3</v>
      </c>
      <c r="F8">
        <v>5</v>
      </c>
      <c r="G8">
        <v>26</v>
      </c>
      <c r="H8">
        <v>150</v>
      </c>
      <c r="I8">
        <v>410</v>
      </c>
      <c r="J8">
        <v>946</v>
      </c>
      <c r="K8">
        <v>609</v>
      </c>
      <c r="L8">
        <v>291</v>
      </c>
      <c r="M8">
        <v>267</v>
      </c>
      <c r="N8">
        <v>377</v>
      </c>
      <c r="O8">
        <v>389</v>
      </c>
      <c r="P8">
        <v>338</v>
      </c>
      <c r="Q8">
        <v>376</v>
      </c>
      <c r="R8">
        <v>479</v>
      </c>
      <c r="S8">
        <v>908</v>
      </c>
      <c r="T8">
        <v>819</v>
      </c>
      <c r="U8">
        <v>506</v>
      </c>
      <c r="V8">
        <v>380</v>
      </c>
      <c r="W8">
        <v>305</v>
      </c>
      <c r="X8">
        <v>220</v>
      </c>
      <c r="Y8">
        <v>136</v>
      </c>
    </row>
    <row r="9" spans="1:25" x14ac:dyDescent="0.35">
      <c r="A9" s="17" t="s">
        <v>41</v>
      </c>
      <c r="B9">
        <v>59</v>
      </c>
      <c r="C9">
        <v>23</v>
      </c>
      <c r="D9">
        <v>11</v>
      </c>
      <c r="E9">
        <v>5</v>
      </c>
      <c r="F9">
        <v>7</v>
      </c>
      <c r="G9">
        <v>21</v>
      </c>
      <c r="H9">
        <v>164</v>
      </c>
      <c r="I9">
        <v>454</v>
      </c>
      <c r="J9">
        <v>1036</v>
      </c>
      <c r="K9">
        <v>659</v>
      </c>
      <c r="L9">
        <v>227</v>
      </c>
      <c r="M9">
        <v>273</v>
      </c>
      <c r="N9">
        <v>358</v>
      </c>
      <c r="O9">
        <v>361</v>
      </c>
      <c r="P9">
        <v>288</v>
      </c>
      <c r="Q9">
        <v>302</v>
      </c>
      <c r="R9">
        <v>437</v>
      </c>
      <c r="S9">
        <v>973</v>
      </c>
      <c r="T9">
        <v>903</v>
      </c>
      <c r="U9">
        <v>650</v>
      </c>
      <c r="V9">
        <v>524</v>
      </c>
      <c r="W9">
        <v>309</v>
      </c>
      <c r="X9">
        <v>257</v>
      </c>
      <c r="Y9">
        <v>157</v>
      </c>
    </row>
    <row r="10" spans="1:25" x14ac:dyDescent="0.35">
      <c r="A10" s="17" t="s">
        <v>42</v>
      </c>
      <c r="B10">
        <v>88</v>
      </c>
      <c r="C10">
        <v>35</v>
      </c>
      <c r="D10">
        <v>10</v>
      </c>
      <c r="E10">
        <v>4</v>
      </c>
      <c r="F10">
        <v>2</v>
      </c>
      <c r="G10">
        <v>33</v>
      </c>
      <c r="H10">
        <v>146</v>
      </c>
      <c r="I10">
        <v>443</v>
      </c>
      <c r="J10">
        <v>1178</v>
      </c>
      <c r="K10">
        <v>785</v>
      </c>
      <c r="L10">
        <v>314</v>
      </c>
      <c r="M10">
        <v>337</v>
      </c>
      <c r="N10">
        <v>384</v>
      </c>
      <c r="O10">
        <v>446</v>
      </c>
      <c r="P10">
        <v>389</v>
      </c>
      <c r="Q10">
        <v>410</v>
      </c>
      <c r="R10">
        <v>578</v>
      </c>
      <c r="S10">
        <v>1072</v>
      </c>
      <c r="T10">
        <v>820</v>
      </c>
      <c r="U10">
        <v>576</v>
      </c>
      <c r="V10">
        <v>368</v>
      </c>
      <c r="W10">
        <v>280</v>
      </c>
      <c r="X10">
        <v>221</v>
      </c>
      <c r="Y10">
        <v>176</v>
      </c>
    </row>
    <row r="11" spans="1:25" x14ac:dyDescent="0.35">
      <c r="A11" s="17" t="s">
        <v>43</v>
      </c>
      <c r="B11">
        <v>179</v>
      </c>
      <c r="C11">
        <v>150</v>
      </c>
      <c r="D11">
        <v>118</v>
      </c>
      <c r="E11">
        <v>64</v>
      </c>
      <c r="F11">
        <v>25</v>
      </c>
      <c r="G11">
        <v>17</v>
      </c>
      <c r="H11">
        <v>17</v>
      </c>
      <c r="I11">
        <v>50</v>
      </c>
      <c r="J11">
        <v>147</v>
      </c>
      <c r="K11">
        <v>204</v>
      </c>
      <c r="L11">
        <v>382</v>
      </c>
      <c r="M11">
        <v>478</v>
      </c>
      <c r="N11">
        <v>591</v>
      </c>
      <c r="O11">
        <v>653</v>
      </c>
      <c r="P11">
        <v>668</v>
      </c>
      <c r="Q11">
        <v>770</v>
      </c>
      <c r="R11">
        <v>703</v>
      </c>
      <c r="S11">
        <v>592</v>
      </c>
      <c r="T11">
        <v>443</v>
      </c>
      <c r="U11">
        <v>383</v>
      </c>
      <c r="V11">
        <v>302</v>
      </c>
      <c r="W11">
        <v>310</v>
      </c>
      <c r="X11">
        <v>240</v>
      </c>
      <c r="Y11">
        <v>262</v>
      </c>
    </row>
  </sheetData>
  <conditionalFormatting sqref="A5:A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5:Y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DA68-6AC4-427E-806E-76E3639473E4}">
  <dimension ref="B1:BD123"/>
  <sheetViews>
    <sheetView tabSelected="1" topLeftCell="B1" zoomScale="40" zoomScaleNormal="40" workbookViewId="0">
      <selection activeCell="B64" sqref="B64"/>
    </sheetView>
  </sheetViews>
  <sheetFormatPr defaultRowHeight="14.5" x14ac:dyDescent="0.35"/>
  <cols>
    <col min="1" max="1" width="8.7265625" style="21"/>
    <col min="2" max="2" width="17.6328125" style="21" bestFit="1" customWidth="1"/>
    <col min="3" max="3" width="14" style="21" bestFit="1" customWidth="1"/>
    <col min="4" max="4" width="23.7265625" style="21" bestFit="1" customWidth="1"/>
    <col min="5" max="5" width="43.08984375" style="21" bestFit="1" customWidth="1"/>
    <col min="6" max="6" width="42.81640625" style="21" bestFit="1" customWidth="1"/>
    <col min="7" max="8" width="3.7265625" style="21" bestFit="1" customWidth="1"/>
    <col min="9" max="9" width="72.453125" style="21" bestFit="1" customWidth="1"/>
    <col min="10" max="10" width="4.90625" style="21" bestFit="1" customWidth="1"/>
    <col min="11" max="11" width="6" style="21" bestFit="1" customWidth="1"/>
    <col min="12" max="19" width="4.90625" style="21" bestFit="1" customWidth="1"/>
    <col min="20" max="20" width="6" style="21" bestFit="1" customWidth="1"/>
    <col min="21" max="24" width="4.90625" style="21" bestFit="1" customWidth="1"/>
    <col min="25" max="25" width="12.1796875" style="21" bestFit="1" customWidth="1"/>
    <col min="26" max="28" width="4.90625" style="21" bestFit="1" customWidth="1"/>
    <col min="29" max="31" width="3.7265625" style="21" bestFit="1" customWidth="1"/>
    <col min="32" max="33" width="4.90625" style="21" bestFit="1" customWidth="1"/>
    <col min="34" max="34" width="6" style="21" bestFit="1" customWidth="1"/>
    <col min="35" max="42" width="4.90625" style="21" bestFit="1" customWidth="1"/>
    <col min="43" max="43" width="6" style="21" bestFit="1" customWidth="1"/>
    <col min="44" max="49" width="4.90625" style="21" bestFit="1" customWidth="1"/>
    <col min="50" max="16384" width="8.7265625" style="21"/>
  </cols>
  <sheetData>
    <row r="1" spans="2:56" ht="39.5" customHeight="1" x14ac:dyDescent="0.35">
      <c r="I1" s="30" t="s">
        <v>57</v>
      </c>
    </row>
    <row r="2" spans="2:56" ht="39.5" customHeight="1" x14ac:dyDescent="0.35">
      <c r="I2" s="30"/>
    </row>
    <row r="5" spans="2:56" ht="26" x14ac:dyDescent="0.6">
      <c r="B5" s="22" t="s">
        <v>55</v>
      </c>
      <c r="I5" s="22" t="s">
        <v>56</v>
      </c>
      <c r="Y5" s="22" t="s">
        <v>54</v>
      </c>
    </row>
    <row r="6" spans="2:56" ht="19.5" x14ac:dyDescent="0.45">
      <c r="B6" s="23" t="s">
        <v>51</v>
      </c>
      <c r="E6" s="23" t="s">
        <v>47</v>
      </c>
    </row>
    <row r="7" spans="2:56" x14ac:dyDescent="0.35">
      <c r="Y7" s="24" t="s">
        <v>27</v>
      </c>
      <c r="Z7" s="24" t="s">
        <v>35</v>
      </c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</row>
    <row r="8" spans="2:56" x14ac:dyDescent="0.35">
      <c r="B8" s="28" t="s">
        <v>25</v>
      </c>
      <c r="C8" s="28" t="s">
        <v>27</v>
      </c>
      <c r="E8" s="24" t="s">
        <v>25</v>
      </c>
      <c r="F8" s="24" t="s">
        <v>30</v>
      </c>
      <c r="Y8" s="24" t="s">
        <v>25</v>
      </c>
      <c r="Z8" s="24">
        <v>0</v>
      </c>
      <c r="AA8" s="24">
        <v>1</v>
      </c>
      <c r="AB8" s="24">
        <v>2</v>
      </c>
      <c r="AC8" s="24">
        <v>3</v>
      </c>
      <c r="AD8" s="24">
        <v>4</v>
      </c>
      <c r="AE8" s="24">
        <v>5</v>
      </c>
      <c r="AF8" s="24">
        <v>6</v>
      </c>
      <c r="AG8" s="24">
        <v>7</v>
      </c>
      <c r="AH8" s="24">
        <v>8</v>
      </c>
      <c r="AI8" s="24">
        <v>9</v>
      </c>
      <c r="AJ8" s="24">
        <v>10</v>
      </c>
      <c r="AK8" s="24">
        <v>11</v>
      </c>
      <c r="AL8" s="24">
        <v>12</v>
      </c>
      <c r="AM8" s="24">
        <v>13</v>
      </c>
      <c r="AN8" s="24">
        <v>14</v>
      </c>
      <c r="AO8" s="24">
        <v>15</v>
      </c>
      <c r="AP8" s="24">
        <v>16</v>
      </c>
      <c r="AQ8" s="24">
        <v>17</v>
      </c>
      <c r="AR8" s="24">
        <v>18</v>
      </c>
      <c r="AS8" s="24">
        <v>19</v>
      </c>
      <c r="AT8" s="24">
        <v>20</v>
      </c>
      <c r="AU8" s="24">
        <v>21</v>
      </c>
      <c r="AV8" s="24">
        <v>22</v>
      </c>
      <c r="AW8" s="24">
        <v>23</v>
      </c>
      <c r="BD8" s="25"/>
    </row>
    <row r="9" spans="2:56" x14ac:dyDescent="0.35">
      <c r="B9" s="28">
        <v>0</v>
      </c>
      <c r="C9" s="28">
        <v>703</v>
      </c>
      <c r="E9" s="24" t="s">
        <v>28</v>
      </c>
      <c r="F9" s="29">
        <v>1.0863031849533888</v>
      </c>
      <c r="Y9" s="24" t="s">
        <v>37</v>
      </c>
      <c r="Z9" s="24">
        <v>214</v>
      </c>
      <c r="AA9" s="24">
        <v>162</v>
      </c>
      <c r="AB9" s="24">
        <v>105</v>
      </c>
      <c r="AC9" s="24">
        <v>63</v>
      </c>
      <c r="AD9" s="24">
        <v>10</v>
      </c>
      <c r="AE9" s="24">
        <v>10</v>
      </c>
      <c r="AF9" s="24">
        <v>11</v>
      </c>
      <c r="AG9" s="24">
        <v>26</v>
      </c>
      <c r="AH9" s="24">
        <v>102</v>
      </c>
      <c r="AI9" s="24">
        <v>229</v>
      </c>
      <c r="AJ9" s="24">
        <v>497</v>
      </c>
      <c r="AK9" s="24">
        <v>599</v>
      </c>
      <c r="AL9" s="24">
        <v>819</v>
      </c>
      <c r="AM9" s="24">
        <v>775</v>
      </c>
      <c r="AN9" s="24">
        <v>776</v>
      </c>
      <c r="AO9" s="24">
        <v>799</v>
      </c>
      <c r="AP9" s="24">
        <v>746</v>
      </c>
      <c r="AQ9" s="24">
        <v>610</v>
      </c>
      <c r="AR9" s="24">
        <v>455</v>
      </c>
      <c r="AS9" s="24">
        <v>319</v>
      </c>
      <c r="AT9" s="24">
        <v>258</v>
      </c>
      <c r="AU9" s="24">
        <v>210</v>
      </c>
      <c r="AV9" s="24">
        <v>192</v>
      </c>
      <c r="AW9" s="24">
        <v>134</v>
      </c>
    </row>
    <row r="10" spans="2:56" x14ac:dyDescent="0.35">
      <c r="B10" s="28">
        <v>1</v>
      </c>
      <c r="C10" s="28">
        <v>460</v>
      </c>
      <c r="E10" s="24" t="s">
        <v>29</v>
      </c>
      <c r="F10" s="29">
        <v>0.82477838206433152</v>
      </c>
      <c r="Y10" s="24" t="s">
        <v>38</v>
      </c>
      <c r="Z10" s="24">
        <v>67</v>
      </c>
      <c r="AA10" s="24">
        <v>39</v>
      </c>
      <c r="AB10" s="24">
        <v>17</v>
      </c>
      <c r="AC10" s="24">
        <v>9</v>
      </c>
      <c r="AD10" s="24">
        <v>14</v>
      </c>
      <c r="AE10" s="24">
        <v>33</v>
      </c>
      <c r="AF10" s="24">
        <v>174</v>
      </c>
      <c r="AG10" s="24">
        <v>503</v>
      </c>
      <c r="AH10" s="24">
        <v>967</v>
      </c>
      <c r="AI10" s="24">
        <v>561</v>
      </c>
      <c r="AJ10" s="24">
        <v>296</v>
      </c>
      <c r="AK10" s="24">
        <v>286</v>
      </c>
      <c r="AL10" s="24">
        <v>390</v>
      </c>
      <c r="AM10" s="24">
        <v>386</v>
      </c>
      <c r="AN10" s="24">
        <v>401</v>
      </c>
      <c r="AO10" s="24">
        <v>361</v>
      </c>
      <c r="AP10" s="24">
        <v>502</v>
      </c>
      <c r="AQ10" s="24">
        <v>967</v>
      </c>
      <c r="AR10" s="24">
        <v>888</v>
      </c>
      <c r="AS10" s="24">
        <v>610</v>
      </c>
      <c r="AT10" s="24">
        <v>406</v>
      </c>
      <c r="AU10" s="24">
        <v>310</v>
      </c>
      <c r="AV10" s="24">
        <v>163</v>
      </c>
      <c r="AW10" s="24">
        <v>100</v>
      </c>
    </row>
    <row r="11" spans="2:56" x14ac:dyDescent="0.35">
      <c r="B11" s="28">
        <v>2</v>
      </c>
      <c r="C11" s="28">
        <v>294</v>
      </c>
      <c r="E11" s="24" t="s">
        <v>26</v>
      </c>
      <c r="F11" s="29">
        <v>1</v>
      </c>
      <c r="Y11" s="24" t="s">
        <v>39</v>
      </c>
      <c r="Z11" s="24">
        <v>44</v>
      </c>
      <c r="AA11" s="24">
        <v>17</v>
      </c>
      <c r="AB11" s="24">
        <v>10</v>
      </c>
      <c r="AC11" s="24">
        <v>3</v>
      </c>
      <c r="AD11" s="24">
        <v>6</v>
      </c>
      <c r="AE11" s="24">
        <v>24</v>
      </c>
      <c r="AF11" s="24">
        <v>160</v>
      </c>
      <c r="AG11" s="24">
        <v>453</v>
      </c>
      <c r="AH11" s="24">
        <v>1012</v>
      </c>
      <c r="AI11" s="24">
        <v>625</v>
      </c>
      <c r="AJ11" s="24">
        <v>246</v>
      </c>
      <c r="AK11" s="24">
        <v>254</v>
      </c>
      <c r="AL11" s="24">
        <v>364</v>
      </c>
      <c r="AM11" s="24">
        <v>366</v>
      </c>
      <c r="AN11" s="24">
        <v>340</v>
      </c>
      <c r="AO11" s="24">
        <v>334</v>
      </c>
      <c r="AP11" s="24">
        <v>483</v>
      </c>
      <c r="AQ11" s="24">
        <v>1047</v>
      </c>
      <c r="AR11" s="24">
        <v>955</v>
      </c>
      <c r="AS11" s="24">
        <v>617</v>
      </c>
      <c r="AT11" s="24">
        <v>418</v>
      </c>
      <c r="AU11" s="24">
        <v>272</v>
      </c>
      <c r="AV11" s="24">
        <v>215</v>
      </c>
      <c r="AW11" s="24">
        <v>118</v>
      </c>
    </row>
    <row r="12" spans="2:56" x14ac:dyDescent="0.35">
      <c r="B12" s="28">
        <v>3</v>
      </c>
      <c r="C12" s="28">
        <v>151</v>
      </c>
      <c r="Y12" s="24" t="s">
        <v>40</v>
      </c>
      <c r="Z12" s="24">
        <v>52</v>
      </c>
      <c r="AA12" s="24">
        <v>34</v>
      </c>
      <c r="AB12" s="24">
        <v>23</v>
      </c>
      <c r="AC12" s="24">
        <v>3</v>
      </c>
      <c r="AD12" s="24">
        <v>5</v>
      </c>
      <c r="AE12" s="24">
        <v>26</v>
      </c>
      <c r="AF12" s="24">
        <v>150</v>
      </c>
      <c r="AG12" s="24">
        <v>410</v>
      </c>
      <c r="AH12" s="24">
        <v>946</v>
      </c>
      <c r="AI12" s="24">
        <v>609</v>
      </c>
      <c r="AJ12" s="24">
        <v>291</v>
      </c>
      <c r="AK12" s="24">
        <v>267</v>
      </c>
      <c r="AL12" s="24">
        <v>377</v>
      </c>
      <c r="AM12" s="24">
        <v>389</v>
      </c>
      <c r="AN12" s="24">
        <v>338</v>
      </c>
      <c r="AO12" s="24">
        <v>376</v>
      </c>
      <c r="AP12" s="24">
        <v>479</v>
      </c>
      <c r="AQ12" s="24">
        <v>908</v>
      </c>
      <c r="AR12" s="24">
        <v>819</v>
      </c>
      <c r="AS12" s="24">
        <v>506</v>
      </c>
      <c r="AT12" s="24">
        <v>380</v>
      </c>
      <c r="AU12" s="24">
        <v>305</v>
      </c>
      <c r="AV12" s="24">
        <v>220</v>
      </c>
      <c r="AW12" s="24">
        <v>136</v>
      </c>
    </row>
    <row r="13" spans="2:56" x14ac:dyDescent="0.35">
      <c r="B13" s="28">
        <v>4</v>
      </c>
      <c r="C13" s="28">
        <v>69</v>
      </c>
      <c r="Y13" s="24" t="s">
        <v>41</v>
      </c>
      <c r="Z13" s="24">
        <v>59</v>
      </c>
      <c r="AA13" s="24">
        <v>23</v>
      </c>
      <c r="AB13" s="24">
        <v>11</v>
      </c>
      <c r="AC13" s="24">
        <v>5</v>
      </c>
      <c r="AD13" s="24">
        <v>7</v>
      </c>
      <c r="AE13" s="24">
        <v>21</v>
      </c>
      <c r="AF13" s="24">
        <v>164</v>
      </c>
      <c r="AG13" s="24">
        <v>454</v>
      </c>
      <c r="AH13" s="24">
        <v>1036</v>
      </c>
      <c r="AI13" s="24">
        <v>659</v>
      </c>
      <c r="AJ13" s="24">
        <v>227</v>
      </c>
      <c r="AK13" s="24">
        <v>273</v>
      </c>
      <c r="AL13" s="24">
        <v>358</v>
      </c>
      <c r="AM13" s="24">
        <v>361</v>
      </c>
      <c r="AN13" s="24">
        <v>288</v>
      </c>
      <c r="AO13" s="24">
        <v>302</v>
      </c>
      <c r="AP13" s="24">
        <v>437</v>
      </c>
      <c r="AQ13" s="24">
        <v>973</v>
      </c>
      <c r="AR13" s="24">
        <v>903</v>
      </c>
      <c r="AS13" s="24">
        <v>650</v>
      </c>
      <c r="AT13" s="24">
        <v>524</v>
      </c>
      <c r="AU13" s="24">
        <v>309</v>
      </c>
      <c r="AV13" s="24">
        <v>257</v>
      </c>
      <c r="AW13" s="24">
        <v>157</v>
      </c>
    </row>
    <row r="14" spans="2:56" ht="19.5" x14ac:dyDescent="0.45">
      <c r="B14" s="28">
        <v>5</v>
      </c>
      <c r="C14" s="28">
        <v>164</v>
      </c>
      <c r="E14" s="26"/>
      <c r="Y14" s="24" t="s">
        <v>42</v>
      </c>
      <c r="Z14" s="24">
        <v>88</v>
      </c>
      <c r="AA14" s="24">
        <v>35</v>
      </c>
      <c r="AB14" s="24">
        <v>10</v>
      </c>
      <c r="AC14" s="24">
        <v>4</v>
      </c>
      <c r="AD14" s="24">
        <v>2</v>
      </c>
      <c r="AE14" s="24">
        <v>33</v>
      </c>
      <c r="AF14" s="24">
        <v>146</v>
      </c>
      <c r="AG14" s="24">
        <v>443</v>
      </c>
      <c r="AH14" s="24">
        <v>1178</v>
      </c>
      <c r="AI14" s="24">
        <v>785</v>
      </c>
      <c r="AJ14" s="24">
        <v>314</v>
      </c>
      <c r="AK14" s="24">
        <v>337</v>
      </c>
      <c r="AL14" s="24">
        <v>384</v>
      </c>
      <c r="AM14" s="24">
        <v>446</v>
      </c>
      <c r="AN14" s="24">
        <v>389</v>
      </c>
      <c r="AO14" s="24">
        <v>410</v>
      </c>
      <c r="AP14" s="24">
        <v>578</v>
      </c>
      <c r="AQ14" s="24">
        <v>1072</v>
      </c>
      <c r="AR14" s="24">
        <v>820</v>
      </c>
      <c r="AS14" s="24">
        <v>576</v>
      </c>
      <c r="AT14" s="24">
        <v>368</v>
      </c>
      <c r="AU14" s="24">
        <v>280</v>
      </c>
      <c r="AV14" s="24">
        <v>221</v>
      </c>
      <c r="AW14" s="24">
        <v>176</v>
      </c>
    </row>
    <row r="15" spans="2:56" ht="19.5" x14ac:dyDescent="0.45">
      <c r="B15" s="28">
        <v>6</v>
      </c>
      <c r="C15" s="28">
        <v>822</v>
      </c>
      <c r="E15" s="23" t="s">
        <v>58</v>
      </c>
      <c r="Y15" s="24" t="s">
        <v>43</v>
      </c>
      <c r="Z15" s="24">
        <v>179</v>
      </c>
      <c r="AA15" s="24">
        <v>150</v>
      </c>
      <c r="AB15" s="24">
        <v>118</v>
      </c>
      <c r="AC15" s="24">
        <v>64</v>
      </c>
      <c r="AD15" s="24">
        <v>25</v>
      </c>
      <c r="AE15" s="24">
        <v>17</v>
      </c>
      <c r="AF15" s="24">
        <v>17</v>
      </c>
      <c r="AG15" s="24">
        <v>50</v>
      </c>
      <c r="AH15" s="24">
        <v>147</v>
      </c>
      <c r="AI15" s="24">
        <v>204</v>
      </c>
      <c r="AJ15" s="24">
        <v>382</v>
      </c>
      <c r="AK15" s="24">
        <v>478</v>
      </c>
      <c r="AL15" s="24">
        <v>591</v>
      </c>
      <c r="AM15" s="24">
        <v>653</v>
      </c>
      <c r="AN15" s="24">
        <v>668</v>
      </c>
      <c r="AO15" s="24">
        <v>770</v>
      </c>
      <c r="AP15" s="24">
        <v>703</v>
      </c>
      <c r="AQ15" s="24">
        <v>592</v>
      </c>
      <c r="AR15" s="24">
        <v>443</v>
      </c>
      <c r="AS15" s="24">
        <v>383</v>
      </c>
      <c r="AT15" s="24">
        <v>302</v>
      </c>
      <c r="AU15" s="24">
        <v>310</v>
      </c>
      <c r="AV15" s="24">
        <v>240</v>
      </c>
      <c r="AW15" s="24">
        <v>262</v>
      </c>
    </row>
    <row r="16" spans="2:56" x14ac:dyDescent="0.35">
      <c r="B16" s="28">
        <v>7</v>
      </c>
      <c r="C16" s="28">
        <v>2339</v>
      </c>
    </row>
    <row r="17" spans="2:6" x14ac:dyDescent="0.35">
      <c r="B17" s="28">
        <v>8</v>
      </c>
      <c r="C17" s="28">
        <v>5388</v>
      </c>
      <c r="E17" s="24" t="s">
        <v>25</v>
      </c>
      <c r="F17" s="24" t="s">
        <v>27</v>
      </c>
    </row>
    <row r="18" spans="2:6" x14ac:dyDescent="0.35">
      <c r="B18" s="28">
        <v>9</v>
      </c>
      <c r="C18" s="28">
        <v>3672</v>
      </c>
      <c r="E18" s="24" t="s">
        <v>28</v>
      </c>
      <c r="F18" s="24">
        <v>42435</v>
      </c>
    </row>
    <row r="19" spans="2:6" x14ac:dyDescent="0.35">
      <c r="B19" s="28">
        <v>10</v>
      </c>
      <c r="C19" s="28">
        <v>2253</v>
      </c>
      <c r="E19" s="24" t="s">
        <v>29</v>
      </c>
      <c r="F19" s="24">
        <v>15869</v>
      </c>
    </row>
    <row r="20" spans="2:6" x14ac:dyDescent="0.35">
      <c r="B20" s="28">
        <v>11</v>
      </c>
      <c r="C20" s="28">
        <v>2494</v>
      </c>
      <c r="E20" s="24" t="s">
        <v>26</v>
      </c>
      <c r="F20" s="24">
        <v>58304</v>
      </c>
    </row>
    <row r="21" spans="2:6" x14ac:dyDescent="0.35">
      <c r="B21" s="28">
        <v>12</v>
      </c>
      <c r="C21" s="28">
        <v>3283</v>
      </c>
    </row>
    <row r="22" spans="2:6" x14ac:dyDescent="0.35">
      <c r="B22" s="28">
        <v>13</v>
      </c>
      <c r="C22" s="28">
        <v>3376</v>
      </c>
    </row>
    <row r="23" spans="2:6" x14ac:dyDescent="0.35">
      <c r="B23" s="28">
        <v>14</v>
      </c>
      <c r="C23" s="28">
        <v>3200</v>
      </c>
    </row>
    <row r="24" spans="2:6" ht="19.5" x14ac:dyDescent="0.45">
      <c r="B24" s="28">
        <v>15</v>
      </c>
      <c r="C24" s="28">
        <v>3352</v>
      </c>
      <c r="E24" s="23" t="s">
        <v>48</v>
      </c>
    </row>
    <row r="25" spans="2:6" x14ac:dyDescent="0.35">
      <c r="B25" s="28">
        <v>16</v>
      </c>
      <c r="C25" s="28">
        <v>3928</v>
      </c>
    </row>
    <row r="26" spans="2:6" x14ac:dyDescent="0.35">
      <c r="B26" s="28">
        <v>17</v>
      </c>
      <c r="C26" s="28">
        <v>6169</v>
      </c>
      <c r="E26" s="24" t="s">
        <v>25</v>
      </c>
      <c r="F26" s="24" t="s">
        <v>27</v>
      </c>
    </row>
    <row r="27" spans="2:6" x14ac:dyDescent="0.35">
      <c r="B27" s="28">
        <v>18</v>
      </c>
      <c r="C27" s="28">
        <v>5283</v>
      </c>
      <c r="E27" s="24" t="s">
        <v>31</v>
      </c>
      <c r="F27" s="24">
        <v>37373</v>
      </c>
    </row>
    <row r="28" spans="2:6" x14ac:dyDescent="0.35">
      <c r="B28" s="28">
        <v>19</v>
      </c>
      <c r="C28" s="28">
        <v>3661</v>
      </c>
      <c r="E28" s="24" t="s">
        <v>32</v>
      </c>
      <c r="F28" s="24">
        <v>36</v>
      </c>
    </row>
    <row r="29" spans="2:6" x14ac:dyDescent="0.35">
      <c r="B29" s="28">
        <v>20</v>
      </c>
      <c r="C29" s="28">
        <v>2656</v>
      </c>
      <c r="E29" s="24" t="s">
        <v>33</v>
      </c>
      <c r="F29" s="24">
        <v>2789</v>
      </c>
    </row>
    <row r="30" spans="2:6" x14ac:dyDescent="0.35">
      <c r="B30" s="28">
        <v>21</v>
      </c>
      <c r="C30" s="28">
        <v>1996</v>
      </c>
      <c r="E30" s="24" t="s">
        <v>34</v>
      </c>
      <c r="F30" s="24">
        <v>18106</v>
      </c>
    </row>
    <row r="31" spans="2:6" x14ac:dyDescent="0.35">
      <c r="B31" s="28">
        <v>22</v>
      </c>
      <c r="C31" s="28">
        <v>1508</v>
      </c>
      <c r="E31" s="24" t="s">
        <v>26</v>
      </c>
      <c r="F31" s="24">
        <v>58304</v>
      </c>
    </row>
    <row r="32" spans="2:6" x14ac:dyDescent="0.35">
      <c r="B32" s="28">
        <v>23</v>
      </c>
      <c r="C32" s="28">
        <v>1083</v>
      </c>
    </row>
    <row r="33" spans="2:11" x14ac:dyDescent="0.35">
      <c r="B33" s="28" t="s">
        <v>26</v>
      </c>
      <c r="C33" s="28">
        <v>58304</v>
      </c>
    </row>
    <row r="43" spans="2:11" ht="26" x14ac:dyDescent="0.6">
      <c r="B43" s="22" t="s">
        <v>53</v>
      </c>
    </row>
    <row r="45" spans="2:11" ht="18.5" x14ac:dyDescent="0.45">
      <c r="B45" s="27" t="s">
        <v>50</v>
      </c>
      <c r="I45" s="27" t="s">
        <v>49</v>
      </c>
      <c r="K45" s="27" t="s">
        <v>46</v>
      </c>
    </row>
    <row r="64" spans="2:2" ht="26" x14ac:dyDescent="0.6">
      <c r="B64" s="22" t="s">
        <v>62</v>
      </c>
    </row>
    <row r="66" spans="2:6" x14ac:dyDescent="0.35">
      <c r="B66" s="31" t="s">
        <v>1</v>
      </c>
      <c r="C66" s="31" t="s">
        <v>15</v>
      </c>
      <c r="D66" s="31" t="s">
        <v>59</v>
      </c>
      <c r="E66" s="31" t="s">
        <v>60</v>
      </c>
      <c r="F66" s="31" t="s">
        <v>61</v>
      </c>
    </row>
    <row r="67" spans="2:6" x14ac:dyDescent="0.35">
      <c r="B67" s="32">
        <v>40544</v>
      </c>
      <c r="C67" s="31">
        <v>41.041666666666664</v>
      </c>
      <c r="D67" s="31"/>
      <c r="E67" s="31"/>
      <c r="F67" s="31"/>
    </row>
    <row r="68" spans="2:6" x14ac:dyDescent="0.35">
      <c r="B68" s="32">
        <v>40545</v>
      </c>
      <c r="C68" s="31">
        <v>34.826086956521742</v>
      </c>
      <c r="D68" s="31"/>
      <c r="E68" s="31"/>
      <c r="F68" s="31"/>
    </row>
    <row r="69" spans="2:6" x14ac:dyDescent="0.35">
      <c r="B69" s="32">
        <v>40546</v>
      </c>
      <c r="C69" s="31">
        <v>61.31818181818182</v>
      </c>
      <c r="D69" s="31"/>
      <c r="E69" s="31"/>
      <c r="F69" s="31"/>
    </row>
    <row r="70" spans="2:6" x14ac:dyDescent="0.35">
      <c r="B70" s="32">
        <v>40547</v>
      </c>
      <c r="C70" s="31">
        <v>67.913043478260875</v>
      </c>
      <c r="D70" s="31"/>
      <c r="E70" s="31"/>
      <c r="F70" s="31"/>
    </row>
    <row r="71" spans="2:6" x14ac:dyDescent="0.35">
      <c r="B71" s="32">
        <v>40548</v>
      </c>
      <c r="C71" s="31">
        <v>69.565217391304344</v>
      </c>
      <c r="D71" s="31"/>
      <c r="E71" s="31"/>
      <c r="F71" s="31"/>
    </row>
    <row r="72" spans="2:6" x14ac:dyDescent="0.35">
      <c r="B72" s="32">
        <v>40549</v>
      </c>
      <c r="C72" s="31">
        <v>69.826086956521735</v>
      </c>
      <c r="D72" s="31"/>
      <c r="E72" s="31"/>
      <c r="F72" s="31"/>
    </row>
    <row r="73" spans="2:6" x14ac:dyDescent="0.35">
      <c r="B73" s="32">
        <v>40550</v>
      </c>
      <c r="C73" s="31">
        <v>65.652173913043484</v>
      </c>
      <c r="D73" s="31"/>
      <c r="E73" s="31"/>
      <c r="F73" s="31"/>
    </row>
    <row r="74" spans="2:6" x14ac:dyDescent="0.35">
      <c r="B74" s="32">
        <v>40551</v>
      </c>
      <c r="C74" s="31">
        <v>39.958333333333336</v>
      </c>
      <c r="D74" s="31"/>
      <c r="E74" s="31"/>
      <c r="F74" s="31"/>
    </row>
    <row r="75" spans="2:6" x14ac:dyDescent="0.35">
      <c r="B75" s="32">
        <v>40552</v>
      </c>
      <c r="C75" s="31">
        <v>34.25</v>
      </c>
      <c r="D75" s="31"/>
      <c r="E75" s="31"/>
      <c r="F75" s="31"/>
    </row>
    <row r="76" spans="2:6" x14ac:dyDescent="0.35">
      <c r="B76" s="32">
        <v>40553</v>
      </c>
      <c r="C76" s="31">
        <v>55.041666666666664</v>
      </c>
      <c r="D76" s="31"/>
      <c r="E76" s="31"/>
      <c r="F76" s="31"/>
    </row>
    <row r="77" spans="2:6" x14ac:dyDescent="0.35">
      <c r="B77" s="32">
        <v>40554</v>
      </c>
      <c r="C77" s="31">
        <v>57.409090909090907</v>
      </c>
      <c r="D77" s="31"/>
      <c r="E77" s="31"/>
      <c r="F77" s="31"/>
    </row>
    <row r="78" spans="2:6" x14ac:dyDescent="0.35">
      <c r="B78" s="32">
        <v>40555</v>
      </c>
      <c r="C78" s="31">
        <v>52.81818181818182</v>
      </c>
      <c r="D78" s="31"/>
      <c r="E78" s="31"/>
      <c r="F78" s="31"/>
    </row>
    <row r="79" spans="2:6" x14ac:dyDescent="0.35">
      <c r="B79" s="32">
        <v>40556</v>
      </c>
      <c r="C79" s="31">
        <v>58.583333333333336</v>
      </c>
      <c r="D79" s="31"/>
      <c r="E79" s="31"/>
      <c r="F79" s="31"/>
    </row>
    <row r="80" spans="2:6" x14ac:dyDescent="0.35">
      <c r="B80" s="32">
        <v>40557</v>
      </c>
      <c r="C80" s="31">
        <v>61.782608695652172</v>
      </c>
      <c r="D80" s="31"/>
      <c r="E80" s="31"/>
      <c r="F80" s="31"/>
    </row>
    <row r="81" spans="2:6" x14ac:dyDescent="0.35">
      <c r="B81" s="32">
        <v>40558</v>
      </c>
      <c r="C81" s="31">
        <v>52</v>
      </c>
      <c r="D81" s="31"/>
      <c r="E81" s="31"/>
      <c r="F81" s="31"/>
    </row>
    <row r="82" spans="2:6" x14ac:dyDescent="0.35">
      <c r="B82" s="32">
        <v>40559</v>
      </c>
      <c r="C82" s="31">
        <v>50.166666666666664</v>
      </c>
      <c r="D82" s="31"/>
      <c r="E82" s="31"/>
      <c r="F82" s="31"/>
    </row>
    <row r="83" spans="2:6" x14ac:dyDescent="0.35">
      <c r="B83" s="32">
        <v>40560</v>
      </c>
      <c r="C83" s="31">
        <v>41.666666666666664</v>
      </c>
      <c r="D83" s="31"/>
      <c r="E83" s="31"/>
      <c r="F83" s="31"/>
    </row>
    <row r="84" spans="2:6" x14ac:dyDescent="0.35">
      <c r="B84" s="32">
        <v>40561</v>
      </c>
      <c r="C84" s="31">
        <v>56.916666666666664</v>
      </c>
      <c r="D84" s="31"/>
      <c r="E84" s="31"/>
      <c r="F84" s="31"/>
    </row>
    <row r="85" spans="2:6" x14ac:dyDescent="0.35">
      <c r="B85" s="32">
        <v>40562</v>
      </c>
      <c r="C85" s="31">
        <v>71.739130434782609</v>
      </c>
      <c r="D85" s="31"/>
      <c r="E85" s="31"/>
      <c r="F85" s="31"/>
    </row>
    <row r="86" spans="2:6" x14ac:dyDescent="0.35">
      <c r="B86" s="32">
        <v>40563</v>
      </c>
      <c r="C86" s="31">
        <v>80.291666666666671</v>
      </c>
      <c r="D86" s="31"/>
      <c r="E86" s="31"/>
      <c r="F86" s="31"/>
    </row>
    <row r="87" spans="2:6" x14ac:dyDescent="0.35">
      <c r="B87" s="32">
        <v>40564</v>
      </c>
      <c r="C87" s="31">
        <v>64.291666666666671</v>
      </c>
      <c r="D87" s="31"/>
      <c r="E87" s="31"/>
      <c r="F87" s="31"/>
    </row>
    <row r="88" spans="2:6" x14ac:dyDescent="0.35">
      <c r="B88" s="32">
        <v>40565</v>
      </c>
      <c r="C88" s="31">
        <v>42.652173913043477</v>
      </c>
      <c r="D88" s="31"/>
      <c r="E88" s="31"/>
      <c r="F88" s="31"/>
    </row>
    <row r="89" spans="2:6" x14ac:dyDescent="0.35">
      <c r="B89" s="32">
        <v>40566</v>
      </c>
      <c r="C89" s="31">
        <v>42.869565217391305</v>
      </c>
      <c r="D89" s="31"/>
      <c r="E89" s="31"/>
      <c r="F89" s="31"/>
    </row>
    <row r="90" spans="2:6" x14ac:dyDescent="0.35">
      <c r="B90" s="32">
        <v>40567</v>
      </c>
      <c r="C90" s="31">
        <v>61.565217391304351</v>
      </c>
      <c r="D90" s="31"/>
      <c r="E90" s="31"/>
      <c r="F90" s="31"/>
    </row>
    <row r="91" spans="2:6" x14ac:dyDescent="0.35">
      <c r="B91" s="32">
        <v>40568</v>
      </c>
      <c r="C91" s="31">
        <v>86.304347826086953</v>
      </c>
      <c r="D91" s="31"/>
      <c r="E91" s="31"/>
      <c r="F91" s="31"/>
    </row>
    <row r="92" spans="2:6" x14ac:dyDescent="0.35">
      <c r="B92" s="32">
        <v>40569</v>
      </c>
      <c r="C92" s="31">
        <v>31.625</v>
      </c>
      <c r="D92" s="31"/>
      <c r="E92" s="31"/>
      <c r="F92" s="31"/>
    </row>
    <row r="93" spans="2:6" x14ac:dyDescent="0.35">
      <c r="B93" s="32">
        <v>40570</v>
      </c>
      <c r="C93" s="31">
        <v>53.875</v>
      </c>
      <c r="D93" s="31"/>
      <c r="E93" s="31"/>
      <c r="F93" s="31"/>
    </row>
    <row r="94" spans="2:6" x14ac:dyDescent="0.35">
      <c r="B94" s="32">
        <v>40571</v>
      </c>
      <c r="C94" s="31">
        <v>50.739130434782609</v>
      </c>
      <c r="D94" s="31"/>
      <c r="E94" s="31"/>
      <c r="F94" s="31"/>
    </row>
    <row r="95" spans="2:6" x14ac:dyDescent="0.35">
      <c r="B95" s="32">
        <v>40572</v>
      </c>
      <c r="C95" s="31">
        <v>47.739130434782609</v>
      </c>
      <c r="D95" s="31"/>
      <c r="E95" s="31"/>
      <c r="F95" s="31"/>
    </row>
    <row r="96" spans="2:6" x14ac:dyDescent="0.35">
      <c r="B96" s="32">
        <v>40573</v>
      </c>
      <c r="C96" s="31">
        <v>47.652173913043477</v>
      </c>
      <c r="D96" s="31"/>
      <c r="E96" s="31"/>
      <c r="F96" s="31"/>
    </row>
    <row r="97" spans="2:6" x14ac:dyDescent="0.35">
      <c r="B97" s="32">
        <v>40574</v>
      </c>
      <c r="C97" s="31">
        <v>62.541666666666664</v>
      </c>
      <c r="D97" s="31"/>
      <c r="E97" s="31"/>
      <c r="F97" s="31"/>
    </row>
    <row r="98" spans="2:6" x14ac:dyDescent="0.35">
      <c r="B98" s="32">
        <v>40575</v>
      </c>
      <c r="C98" s="31">
        <v>59.130434782608695</v>
      </c>
      <c r="D98" s="31"/>
      <c r="E98" s="31"/>
      <c r="F98" s="31"/>
    </row>
    <row r="99" spans="2:6" x14ac:dyDescent="0.35">
      <c r="B99" s="32">
        <v>40576</v>
      </c>
      <c r="C99" s="31">
        <v>63.583333333333336</v>
      </c>
      <c r="D99" s="31"/>
      <c r="E99" s="31"/>
      <c r="F99" s="31"/>
    </row>
    <row r="100" spans="2:6" x14ac:dyDescent="0.35">
      <c r="B100" s="32">
        <v>40577</v>
      </c>
      <c r="C100" s="31">
        <v>67.391304347826093</v>
      </c>
      <c r="D100" s="31"/>
      <c r="E100" s="31"/>
      <c r="F100" s="31"/>
    </row>
    <row r="101" spans="2:6" x14ac:dyDescent="0.35">
      <c r="B101" s="32">
        <v>40578</v>
      </c>
      <c r="C101" s="31">
        <v>74.260869565217391</v>
      </c>
      <c r="D101" s="31"/>
      <c r="E101" s="31"/>
      <c r="F101" s="31"/>
    </row>
    <row r="102" spans="2:6" x14ac:dyDescent="0.35">
      <c r="B102" s="32">
        <v>40579</v>
      </c>
      <c r="C102" s="31">
        <v>41.875</v>
      </c>
      <c r="D102" s="31"/>
      <c r="E102" s="31"/>
      <c r="F102" s="31"/>
    </row>
    <row r="103" spans="2:6" x14ac:dyDescent="0.35">
      <c r="B103" s="32">
        <v>40580</v>
      </c>
      <c r="C103" s="31">
        <v>67.625</v>
      </c>
      <c r="D103" s="31"/>
      <c r="E103" s="31"/>
      <c r="F103" s="31"/>
    </row>
    <row r="104" spans="2:6" x14ac:dyDescent="0.35">
      <c r="B104" s="32">
        <v>40581</v>
      </c>
      <c r="C104" s="31">
        <v>71.333333333333329</v>
      </c>
      <c r="D104" s="31"/>
      <c r="E104" s="31"/>
      <c r="F104" s="31"/>
    </row>
    <row r="105" spans="2:6" x14ac:dyDescent="0.35">
      <c r="B105" s="32">
        <v>40582</v>
      </c>
      <c r="C105" s="31">
        <v>63.75</v>
      </c>
      <c r="D105" s="31"/>
      <c r="E105" s="31"/>
      <c r="F105" s="31"/>
    </row>
    <row r="106" spans="2:6" x14ac:dyDescent="0.35">
      <c r="B106" s="32">
        <v>40583</v>
      </c>
      <c r="C106" s="31">
        <v>69.782608695652172</v>
      </c>
      <c r="D106" s="31"/>
      <c r="E106" s="31"/>
      <c r="F106" s="31"/>
    </row>
    <row r="107" spans="2:6" x14ac:dyDescent="0.35">
      <c r="B107" s="32">
        <v>40584</v>
      </c>
      <c r="C107" s="31">
        <v>66.869565217391298</v>
      </c>
      <c r="D107" s="31"/>
      <c r="E107" s="31"/>
      <c r="F107" s="31"/>
    </row>
    <row r="108" spans="2:6" x14ac:dyDescent="0.35">
      <c r="B108" s="32">
        <v>40585</v>
      </c>
      <c r="C108" s="31">
        <v>79.36363636363636</v>
      </c>
      <c r="D108" s="31"/>
      <c r="E108" s="31"/>
      <c r="F108" s="31"/>
    </row>
    <row r="109" spans="2:6" x14ac:dyDescent="0.35">
      <c r="B109" s="32">
        <v>40586</v>
      </c>
      <c r="C109" s="31">
        <v>61.333333333333336</v>
      </c>
      <c r="D109" s="31"/>
      <c r="E109" s="31"/>
      <c r="F109" s="31"/>
    </row>
    <row r="110" spans="2:6" x14ac:dyDescent="0.35">
      <c r="B110" s="32">
        <v>40587</v>
      </c>
      <c r="C110" s="31">
        <v>69.086956521739125</v>
      </c>
      <c r="D110" s="31"/>
      <c r="E110" s="31"/>
      <c r="F110" s="31"/>
    </row>
    <row r="111" spans="2:6" x14ac:dyDescent="0.35">
      <c r="B111" s="32">
        <v>40588</v>
      </c>
      <c r="C111" s="31">
        <v>18.875</v>
      </c>
      <c r="D111" s="31">
        <v>18.875</v>
      </c>
      <c r="E111" s="33">
        <v>18.875</v>
      </c>
      <c r="F111" s="33">
        <v>18.875</v>
      </c>
    </row>
    <row r="112" spans="2:6" x14ac:dyDescent="0.35">
      <c r="B112" s="32">
        <v>40589</v>
      </c>
      <c r="C112" s="31"/>
      <c r="D112" s="31" t="e">
        <f>_xlfn.FORECAST.ETS(B112,$B$2:$B$46,$A$2:$A$46,1,1)</f>
        <v>#DIV/0!</v>
      </c>
      <c r="E112" s="33" t="e">
        <f>D112-_xlfn.FORECAST.ETS.CONFINT(B112,$B$2:$B$46,$A$2:$A$46,0.95,1,1)</f>
        <v>#DIV/0!</v>
      </c>
      <c r="F112" s="33" t="e">
        <f>D112+_xlfn.FORECAST.ETS.CONFINT(B112,$B$2:$B$46,$A$2:$A$46,0.95,1,1)</f>
        <v>#DIV/0!</v>
      </c>
    </row>
    <row r="113" spans="2:6" x14ac:dyDescent="0.35">
      <c r="B113" s="32">
        <v>40590</v>
      </c>
      <c r="C113" s="31"/>
      <c r="D113" s="31" t="e">
        <f>_xlfn.FORECAST.ETS(B113,$B$2:$B$46,$A$2:$A$46,1,1)</f>
        <v>#DIV/0!</v>
      </c>
      <c r="E113" s="33" t="e">
        <f>D113-_xlfn.FORECAST.ETS.CONFINT(B113,$B$2:$B$46,$A$2:$A$46,0.95,1,1)</f>
        <v>#DIV/0!</v>
      </c>
      <c r="F113" s="33" t="e">
        <f>D113+_xlfn.FORECAST.ETS.CONFINT(B113,$B$2:$B$46,$A$2:$A$46,0.95,1,1)</f>
        <v>#DIV/0!</v>
      </c>
    </row>
    <row r="114" spans="2:6" x14ac:dyDescent="0.35">
      <c r="B114" s="32">
        <v>40591</v>
      </c>
      <c r="C114" s="31"/>
      <c r="D114" s="31" t="e">
        <f>_xlfn.FORECAST.ETS(B114,$B$2:$B$46,$A$2:$A$46,1,1)</f>
        <v>#DIV/0!</v>
      </c>
      <c r="E114" s="33" t="e">
        <f>D114-_xlfn.FORECAST.ETS.CONFINT(B114,$B$2:$B$46,$A$2:$A$46,0.95,1,1)</f>
        <v>#DIV/0!</v>
      </c>
      <c r="F114" s="33" t="e">
        <f>D114+_xlfn.FORECAST.ETS.CONFINT(B114,$B$2:$B$46,$A$2:$A$46,0.95,1,1)</f>
        <v>#DIV/0!</v>
      </c>
    </row>
    <row r="115" spans="2:6" x14ac:dyDescent="0.35">
      <c r="B115" s="32">
        <v>40592</v>
      </c>
      <c r="C115" s="31"/>
      <c r="D115" s="31" t="e">
        <f>_xlfn.FORECAST.ETS(B115,$B$2:$B$46,$A$2:$A$46,1,1)</f>
        <v>#DIV/0!</v>
      </c>
      <c r="E115" s="33" t="e">
        <f>D115-_xlfn.FORECAST.ETS.CONFINT(B115,$B$2:$B$46,$A$2:$A$46,0.95,1,1)</f>
        <v>#DIV/0!</v>
      </c>
      <c r="F115" s="33" t="e">
        <f>D115+_xlfn.FORECAST.ETS.CONFINT(B115,$B$2:$B$46,$A$2:$A$46,0.95,1,1)</f>
        <v>#DIV/0!</v>
      </c>
    </row>
    <row r="116" spans="2:6" x14ac:dyDescent="0.35">
      <c r="B116" s="32">
        <v>40593</v>
      </c>
      <c r="C116" s="31"/>
      <c r="D116" s="31" t="e">
        <f>_xlfn.FORECAST.ETS(B116,$B$2:$B$46,$A$2:$A$46,1,1)</f>
        <v>#DIV/0!</v>
      </c>
      <c r="E116" s="33" t="e">
        <f>D116-_xlfn.FORECAST.ETS.CONFINT(B116,$B$2:$B$46,$A$2:$A$46,0.95,1,1)</f>
        <v>#DIV/0!</v>
      </c>
      <c r="F116" s="33" t="e">
        <f>D116+_xlfn.FORECAST.ETS.CONFINT(B116,$B$2:$B$46,$A$2:$A$46,0.95,1,1)</f>
        <v>#DIV/0!</v>
      </c>
    </row>
    <row r="117" spans="2:6" x14ac:dyDescent="0.35">
      <c r="B117" s="32">
        <v>40594</v>
      </c>
      <c r="C117" s="31"/>
      <c r="D117" s="31" t="e">
        <f>_xlfn.FORECAST.ETS(B117,$B$2:$B$46,$A$2:$A$46,1,1)</f>
        <v>#DIV/0!</v>
      </c>
      <c r="E117" s="33" t="e">
        <f>D117-_xlfn.FORECAST.ETS.CONFINT(B117,$B$2:$B$46,$A$2:$A$46,0.95,1,1)</f>
        <v>#DIV/0!</v>
      </c>
      <c r="F117" s="33" t="e">
        <f>D117+_xlfn.FORECAST.ETS.CONFINT(B117,$B$2:$B$46,$A$2:$A$46,0.95,1,1)</f>
        <v>#DIV/0!</v>
      </c>
    </row>
    <row r="118" spans="2:6" x14ac:dyDescent="0.35">
      <c r="B118" s="32">
        <v>40595</v>
      </c>
      <c r="C118" s="31"/>
      <c r="D118" s="31" t="e">
        <f>_xlfn.FORECAST.ETS(B118,$B$2:$B$46,$A$2:$A$46,1,1)</f>
        <v>#DIV/0!</v>
      </c>
      <c r="E118" s="33" t="e">
        <f>D118-_xlfn.FORECAST.ETS.CONFINT(B118,$B$2:$B$46,$A$2:$A$46,0.95,1,1)</f>
        <v>#DIV/0!</v>
      </c>
      <c r="F118" s="33" t="e">
        <f>D118+_xlfn.FORECAST.ETS.CONFINT(B118,$B$2:$B$46,$A$2:$A$46,0.95,1,1)</f>
        <v>#DIV/0!</v>
      </c>
    </row>
    <row r="119" spans="2:6" x14ac:dyDescent="0.35">
      <c r="B119" s="32">
        <v>40596</v>
      </c>
      <c r="C119" s="31"/>
      <c r="D119" s="31" t="e">
        <f>_xlfn.FORECAST.ETS(B119,$B$2:$B$46,$A$2:$A$46,1,1)</f>
        <v>#DIV/0!</v>
      </c>
      <c r="E119" s="33" t="e">
        <f>D119-_xlfn.FORECAST.ETS.CONFINT(B119,$B$2:$B$46,$A$2:$A$46,0.95,1,1)</f>
        <v>#DIV/0!</v>
      </c>
      <c r="F119" s="33" t="e">
        <f>D119+_xlfn.FORECAST.ETS.CONFINT(B119,$B$2:$B$46,$A$2:$A$46,0.95,1,1)</f>
        <v>#DIV/0!</v>
      </c>
    </row>
    <row r="120" spans="2:6" x14ac:dyDescent="0.35">
      <c r="B120" s="32">
        <v>40597</v>
      </c>
      <c r="C120" s="31"/>
      <c r="D120" s="31" t="e">
        <f>_xlfn.FORECAST.ETS(B120,$B$2:$B$46,$A$2:$A$46,1,1)</f>
        <v>#DIV/0!</v>
      </c>
      <c r="E120" s="33" t="e">
        <f>D120-_xlfn.FORECAST.ETS.CONFINT(B120,$B$2:$B$46,$A$2:$A$46,0.95,1,1)</f>
        <v>#DIV/0!</v>
      </c>
      <c r="F120" s="33" t="e">
        <f>D120+_xlfn.FORECAST.ETS.CONFINT(B120,$B$2:$B$46,$A$2:$A$46,0.95,1,1)</f>
        <v>#DIV/0!</v>
      </c>
    </row>
    <row r="121" spans="2:6" x14ac:dyDescent="0.35">
      <c r="B121" s="32">
        <v>40598</v>
      </c>
      <c r="C121" s="31"/>
      <c r="D121" s="31" t="e">
        <f>_xlfn.FORECAST.ETS(B121,$B$2:$B$46,$A$2:$A$46,1,1)</f>
        <v>#DIV/0!</v>
      </c>
      <c r="E121" s="33" t="e">
        <f>D121-_xlfn.FORECAST.ETS.CONFINT(B121,$B$2:$B$46,$A$2:$A$46,0.95,1,1)</f>
        <v>#DIV/0!</v>
      </c>
      <c r="F121" s="33" t="e">
        <f>D121+_xlfn.FORECAST.ETS.CONFINT(B121,$B$2:$B$46,$A$2:$A$46,0.95,1,1)</f>
        <v>#DIV/0!</v>
      </c>
    </row>
    <row r="122" spans="2:6" x14ac:dyDescent="0.35">
      <c r="B122" s="32">
        <v>40599</v>
      </c>
      <c r="C122" s="31"/>
      <c r="D122" s="31" t="e">
        <f>_xlfn.FORECAST.ETS(B122,$B$2:$B$46,$A$2:$A$46,1,1)</f>
        <v>#DIV/0!</v>
      </c>
      <c r="E122" s="33" t="e">
        <f>D122-_xlfn.FORECAST.ETS.CONFINT(B122,$B$2:$B$46,$A$2:$A$46,0.95,1,1)</f>
        <v>#DIV/0!</v>
      </c>
      <c r="F122" s="33" t="e">
        <f>D122+_xlfn.FORECAST.ETS.CONFINT(B122,$B$2:$B$46,$A$2:$A$46,0.95,1,1)</f>
        <v>#DIV/0!</v>
      </c>
    </row>
    <row r="123" spans="2:6" x14ac:dyDescent="0.35">
      <c r="B123" s="32">
        <v>40600</v>
      </c>
      <c r="C123" s="31"/>
      <c r="D123" s="31" t="e">
        <f>_xlfn.FORECAST.ETS(B123,$B$2:$B$46,$A$2:$A$46,1,1)</f>
        <v>#DIV/0!</v>
      </c>
      <c r="E123" s="33" t="e">
        <f>D123-_xlfn.FORECAST.ETS.CONFINT(B123,$B$2:$B$46,$A$2:$A$46,0.95,1,1)</f>
        <v>#DIV/0!</v>
      </c>
      <c r="F123" s="33" t="e">
        <f>D123+_xlfn.FORECAST.ETS.CONFINT(B123,$B$2:$B$46,$A$2:$A$46,0.95,1,1)</f>
        <v>#DIV/0!</v>
      </c>
    </row>
  </sheetData>
  <mergeCells count="1">
    <mergeCell ref="I1:I2"/>
  </mergeCells>
  <conditionalFormatting sqref="Y9:Y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9:A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a d d c f 0 - 0 a 3 1 - 4 6 0 4 - 8 7 f 7 - 9 3 a 4 0 5 d b 2 4 b e "   x m l n s = " h t t p : / / s c h e m a s . m i c r o s o f t . c o m / D a t a M a s h u p " > A A A A A N w E A A B Q S w M E F A A C A A g A E Z t X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R m 1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Z t X W 9 G i D t r U A Q A A G Q g A A B M A H A B G b 3 J t d W x h c y 9 T Z W N 0 a W 9 u M S 5 t I K I Y A C i g F A A A A A A A A A A A A A A A A A A A A A A A A A A A A O V U T Y v b M B C 9 B / I f h P a S g A m b p v S w S w 6 p 0 9 K l h x a c p Y c 4 F M W e j b W W R 0 E j N w n G / 7 1 y 7 P 2 K v Z Q W u m y p L 4 L 3 R m / e S E 8 m i K z U y I J 6 H V / 2 e / 0 e J c J A z M 7 4 X F h B C Y B l Y 8 6 m T I H t 9 5 j 7 A p 2 b C B z y Y R + B G n 3 T J l 1 r n Q 4 + S g U j X 6 M F t D T g / k V 4 T W A o n B n p N M M v C H M j f 0 A 4 B 0 q t 3 o b v Z Q o s c N 0 k b t g M h T q Q J P b V 6 F t n Z 7 R X t O d D j 2 G u l M e s y W H o 1 f 3 9 n K z O x s 5 A 7 W R Z G V 0 V 5 2 X D n 3 G n k W n r h v g E I n Y W K v s L s X b 2 G q b B B 4 2 U x 5 Y N M V M q i I Q S h q Z V y 9 X w X t N P B G 6 c 5 O K w h Q e 9 h R F I N 9 p k v l Z 5 h h V J g w 4 D X l F w i W Q F W u 6 x K 7 T v 3 o 6 q 4 t J j B Y 9 d p T g 4 3 D q E x c L W M I E g j e 3 y g 2 l j G d q k j S Y d l Y l W 8 l E 3 p T f S D X y k d g B p T Z 3 s 2 Y G w i R t D d p i 3 k G 3 v x D D P 1 m D K c t j v S e w 8 u O c S 9 u Z V J e y J s + 9 B t f L 7 u B X L K z f z 9 I l 5 7 7 P E e M r r y l V Z J / L 3 4 9 j V 9 2 W y e Y 0 o M o g v 2 H n 7 h p / N r e i 4 + 2 P E 8 q w D 3 b k j o i 1 A 3 M F F g n K h 2 h 0 M b C R Z M M d N J 1 x 0 a u k P Y j d 5 t b G b / D p 2 k 7 8 R u 8 m L x u 6 / + S X + Y 8 / l J 1 B L A Q I t A B Q A A g A I A B G b V 1 u i 9 i u Q p g A A A P Y A A A A S A A A A A A A A A A A A A A A A A A A A A A B D b 2 5 m a W c v U G F j a 2 F n Z S 5 4 b W x Q S w E C L Q A U A A I A C A A R m 1 d b D 8 r p q 6 Q A A A D p A A A A E w A A A A A A A A A A A A A A A A D y A A A A W 0 N v b n R l b n R f V H l w Z X N d L n h t b F B L A Q I t A B Q A A g A I A B G b V 1 v R o g 7 a 1 A E A A B k I A A A T A A A A A A A A A A A A A A A A A O M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r A A A A A A A A Y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z a G V l d C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I w M j c 2 O S 1 k O T l i L T Q 5 Y m Q t Y m Z k M C 0 1 Z T I 2 N j U 4 Y m Y 1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z a G V l d F 8 x I i A v P j x F b n R y e S B U e X B l P S J G a W x s Z W R D b 2 1 w b G V 0 Z V J l c 3 V s d F R v V 2 9 y a 3 N o Z W V 0 I i B W Y W x 1 Z T 0 i b D E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N U M T M 6 N T Q 6 M j c u M T g z M T g 5 M F o i I C 8 + P E V u d H J 5 I F R 5 c G U 9 I k Z p b G x D b 2 x 1 b W 5 U e X B l c y I g V m F s d W U 9 I n N B d 2 t E Q X d N R E F R T U R C U T 0 9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o Z W V 0 I D E v Q X V 0 b 1 J l b W 9 2 Z W R D b 2 x 1 b W 5 z M S 5 7 a W 5 z d G F u d C w w f S Z x d W 9 0 O y w m c X V v d D t T Z W N 0 a W 9 u M S 9 E Y X R h c 2 h l Z X Q g M S 9 B d X R v U m V t b 3 Z l Z E N v b H V t b n M x L n t k d G V k Y X k s M X 0 m c X V v d D s s J n F 1 b 3 Q 7 U 2 V j d G l v b j E v R G F 0 Y X N o Z W V 0 I D E v Q X V 0 b 1 J l b W 9 2 Z W R D b 2 x 1 b W 5 z M S 5 7 c 2 V h c 2 9 u L D J 9 J n F 1 b 3 Q 7 L C Z x d W 9 0 O 1 N l Y 3 R p b 2 4 x L 0 R h d G F z a G V l d C A x L 0 F 1 d G 9 S Z W 1 v d m V k Q 2 9 s d W 1 u c z E u e 3 l y L D N 9 J n F 1 b 3 Q 7 L C Z x d W 9 0 O 1 N l Y 3 R p b 2 4 x L 0 R h d G F z a G V l d C A x L 0 F 1 d G 9 S Z W 1 v d m V k Q 2 9 s d W 1 u c z E u e 2 1 u d G g s N H 0 m c X V v d D s s J n F 1 b 3 Q 7 U 2 V j d G l v b j E v R G F 0 Y X N o Z W V 0 I D E v Q X V 0 b 1 J l b W 9 2 Z W R D b 2 x 1 b W 5 z M S 5 7 a H I s N X 0 m c X V v d D s s J n F 1 b 3 Q 7 U 2 V j d G l v b j E v R G F 0 Y X N o Z W V 0 I D E v Q X V 0 b 1 J l b W 9 2 Z W R D b 2 x 1 b W 5 z M S 5 7 a G 9 s a W R h e S w 2 f S Z x d W 9 0 O y w m c X V v d D t T Z W N 0 a W 9 u M S 9 E Y X R h c 2 h l Z X Q g M S 9 B d X R v U m V t b 3 Z l Z E N v b H V t b n M x L n t 3 Z W V r Z G F 5 L D d 9 J n F 1 b 3 Q 7 L C Z x d W 9 0 O 1 N l Y 3 R p b 2 4 x L 0 R h d G F z a G V l d C A x L 0 F 1 d G 9 S Z W 1 v d m V k Q 2 9 s d W 1 u c z E u e 3 d l Y X R o Z X J z a X Q s O H 0 m c X V v d D s s J n F 1 b 3 Q 7 U 2 V j d G l v b j E v R G F 0 Y X N o Z W V 0 I D E v Q X V 0 b 1 J l b W 9 2 Z W R D b 2 x 1 b W 5 z M S 5 7 d G V t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Y X N o Z W V 0 I D E v Q X V 0 b 1 J l b W 9 2 Z W R D b 2 x 1 b W 5 z M S 5 7 a W 5 z d G F u d C w w f S Z x d W 9 0 O y w m c X V v d D t T Z W N 0 a W 9 u M S 9 E Y X R h c 2 h l Z X Q g M S 9 B d X R v U m V t b 3 Z l Z E N v b H V t b n M x L n t k d G V k Y X k s M X 0 m c X V v d D s s J n F 1 b 3 Q 7 U 2 V j d G l v b j E v R G F 0 Y X N o Z W V 0 I D E v Q X V 0 b 1 J l b W 9 2 Z W R D b 2 x 1 b W 5 z M S 5 7 c 2 V h c 2 9 u L D J 9 J n F 1 b 3 Q 7 L C Z x d W 9 0 O 1 N l Y 3 R p b 2 4 x L 0 R h d G F z a G V l d C A x L 0 F 1 d G 9 S Z W 1 v d m V k Q 2 9 s d W 1 u c z E u e 3 l y L D N 9 J n F 1 b 3 Q 7 L C Z x d W 9 0 O 1 N l Y 3 R p b 2 4 x L 0 R h d G F z a G V l d C A x L 0 F 1 d G 9 S Z W 1 v d m V k Q 2 9 s d W 1 u c z E u e 2 1 u d G g s N H 0 m c X V v d D s s J n F 1 b 3 Q 7 U 2 V j d G l v b j E v R G F 0 Y X N o Z W V 0 I D E v Q X V 0 b 1 J l b W 9 2 Z W R D b 2 x 1 b W 5 z M S 5 7 a H I s N X 0 m c X V v d D s s J n F 1 b 3 Q 7 U 2 V j d G l v b j E v R G F 0 Y X N o Z W V 0 I D E v Q X V 0 b 1 J l b W 9 2 Z W R D b 2 x 1 b W 5 z M S 5 7 a G 9 s a W R h e S w 2 f S Z x d W 9 0 O y w m c X V v d D t T Z W N 0 a W 9 u M S 9 E Y X R h c 2 h l Z X Q g M S 9 B d X R v U m V t b 3 Z l Z E N v b H V t b n M x L n t 3 Z W V r Z G F 5 L D d 9 J n F 1 b 3 Q 7 L C Z x d W 9 0 O 1 N l Y 3 R p b 2 4 x L 0 R h d G F z a G V l d C A x L 0 F 1 d G 9 S Z W 1 v d m V k Q 2 9 s d W 1 u c z E u e 3 d l Y X R o Z X J z a X Q s O H 0 m c X V v d D s s J n F 1 b 3 Q 7 U 2 V j d G l v b j E v R G F 0 Y X N o Z W V 0 I D E v Q X V 0 b 1 J l b W 9 2 Z W R D b 2 x 1 b W 5 z M S 5 7 d G V t c C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c 2 h l Z X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a G V l d C U y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m U 2 Y T E 3 N y 0 z M 2 Q x L T R l M W M t O T c w M i 1 h Y z B h M T J m Z j Q w N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h d G F z a G V l d F 8 y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z V D E z O j U 0 O j I 2 L j E 5 O T U 2 M T d a I i A v P j x F b n R y e S B U e X B l P S J G a W x s Q 2 9 s d W 1 u V H l w Z X M i I F Z h b H V l P S J z Q X d N R k J R V U R B d 0 0 9 I i A v P j x F b n R y e S B U e X B l P S J G a W x s Q 2 9 s d W 1 u T m F t Z X M i I F Z h b H V l P S J z W y Z x d W 9 0 O 1 V u b m F t Z W Q 6 I D A m c X V v d D s s J n F 1 b 3 Q 7 a W 5 z d G F u d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o Z W V 0 I D I v Q X V 0 b 1 J l b W 9 2 Z W R D b 2 x 1 b W 5 z M S 5 7 V W 5 u Y W 1 l Z D o g M C w w f S Z x d W 9 0 O y w m c X V v d D t T Z W N 0 a W 9 u M S 9 E Y X R h c 2 h l Z X Q g M i 9 B d X R v U m V t b 3 Z l Z E N v b H V t b n M x L n t p b n N 0 Y W 5 0 L D F 9 J n F 1 b 3 Q 7 L C Z x d W 9 0 O 1 N l Y 3 R p b 2 4 x L 0 R h d G F z a G V l d C A y L 0 F 1 d G 9 S Z W 1 v d m V k Q 2 9 s d W 1 u c z E u e 2 F 0 Z W 1 w L D J 9 J n F 1 b 3 Q 7 L C Z x d W 9 0 O 1 N l Y 3 R p b 2 4 x L 0 R h d G F z a G V l d C A y L 0 F 1 d G 9 S Z W 1 v d m V k Q 2 9 s d W 1 u c z E u e 2 h 1 b S w z f S Z x d W 9 0 O y w m c X V v d D t T Z W N 0 a W 9 u M S 9 E Y X R h c 2 h l Z X Q g M i 9 B d X R v U m V t b 3 Z l Z E N v b H V t b n M x L n t 3 a W 5 k c 3 B l Z W Q s N H 0 m c X V v d D s s J n F 1 b 3 Q 7 U 2 V j d G l v b j E v R G F 0 Y X N o Z W V 0 I D I v Q X V 0 b 1 J l b W 9 2 Z W R D b 2 x 1 b W 5 z M S 5 7 Y 2 F z d W F s L D V 9 J n F 1 b 3 Q 7 L C Z x d W 9 0 O 1 N l Y 3 R p b 2 4 x L 0 R h d G F z a G V l d C A y L 0 F 1 d G 9 S Z W 1 v d m V k Q 2 9 s d W 1 u c z E u e 3 J l Z 2 l z d G V y Z W Q s N n 0 m c X V v d D s s J n F 1 b 3 Q 7 U 2 V j d G l v b j E v R G F 0 Y X N o Z W V 0 I D I v Q X V 0 b 1 J l b W 9 2 Z W R D b 2 x 1 b W 5 z M S 5 7 Y 2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F z a G V l d C A y L 0 F 1 d G 9 S Z W 1 v d m V k Q 2 9 s d W 1 u c z E u e 1 V u b m F t Z W Q 6 I D A s M H 0 m c X V v d D s s J n F 1 b 3 Q 7 U 2 V j d G l v b j E v R G F 0 Y X N o Z W V 0 I D I v Q X V 0 b 1 J l b W 9 2 Z W R D b 2 x 1 b W 5 z M S 5 7 a W 5 z d G F u d C w x f S Z x d W 9 0 O y w m c X V v d D t T Z W N 0 a W 9 u M S 9 E Y X R h c 2 h l Z X Q g M i 9 B d X R v U m V t b 3 Z l Z E N v b H V t b n M x L n t h d G V t c C w y f S Z x d W 9 0 O y w m c X V v d D t T Z W N 0 a W 9 u M S 9 E Y X R h c 2 h l Z X Q g M i 9 B d X R v U m V t b 3 Z l Z E N v b H V t b n M x L n t o d W 0 s M 3 0 m c X V v d D s s J n F 1 b 3 Q 7 U 2 V j d G l v b j E v R G F 0 Y X N o Z W V 0 I D I v Q X V 0 b 1 J l b W 9 2 Z W R D b 2 x 1 b W 5 z M S 5 7 d 2 l u Z H N w Z W V k L D R 9 J n F 1 b 3 Q 7 L C Z x d W 9 0 O 1 N l Y 3 R p b 2 4 x L 0 R h d G F z a G V l d C A y L 0 F 1 d G 9 S Z W 1 v d m V k Q 2 9 s d W 1 u c z E u e 2 N h c 3 V h b C w 1 f S Z x d W 9 0 O y w m c X V v d D t T Z W N 0 a W 9 u M S 9 E Y X R h c 2 h l Z X Q g M i 9 B d X R v U m V t b 3 Z l Z E N v b H V t b n M x L n t y Z W d p c 3 R l c m V k L D Z 9 J n F 1 b 3 Q 7 L C Z x d W 9 0 O 1 N l Y 3 R p b 2 4 x L 0 R h d G F z a G V l d C A y L 0 F 1 d G 9 S Z W 1 v d m V k Q 2 9 s d W 1 u c z E u e 2 N u d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c 2 h l Z X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a G V l d C U y M D I v R G F 0 Y X N o Z W V 0 J T I w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a G V l d C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o Z W V 0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a G V l d C U y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A 0 Z W Y 3 Z S 0 x N T Z m L T R h M z M t Y j J m N i 1 i Y z I w M D Q x M W Y w O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X N o Z W V 0 X z M i I C 8 + P E V u d H J 5 I F R 5 c G U 9 I k Z p b G x l Z E N v b X B s Z X R l U m V z d W x 0 V G 9 X b 3 J r c 2 h l Z X Q i I F Z h b H V l P S J s M S I g L z 4 8 R W 5 0 c n k g V H l w Z T 0 i R m l s b E N v d W 5 0 I i B W Y W x 1 Z T 0 i b D M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1 Q x M z o 1 N D o z N C 4 y M T M 4 N z k 3 W i I g L z 4 8 R W 5 0 c n k g V H l w Z T 0 i R m l s b E N v b H V t b l R 5 c G V z I i B W Y W x 1 Z T 0 i c 0 F 3 a 0 R B d 0 1 E Q V F N R E J R V U Z C U U 1 E Q X c 9 P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L C Z x d W 9 0 O 2 F 0 Z W 1 w J n F 1 b 3 Q 7 L C Z x d W 9 0 O 2 h 1 b S Z x d W 9 0 O y w m c X V v d D t 3 a W 5 k c 3 B l Z W Q m c X V v d D s s J n F 1 b 3 Q 7 Y 2 F z d W F s J n F 1 b 3 Q 7 L C Z x d W 9 0 O 3 J l Z 2 l z d G V y Z W Q m c X V v d D s s J n F 1 b 3 Q 7 Y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a G V l d C A z L 0 F 1 d G 9 S Z W 1 v d m V k Q 2 9 s d W 1 u c z E u e 2 l u c 3 R h b n Q s M H 0 m c X V v d D s s J n F 1 b 3 Q 7 U 2 V j d G l v b j E v R G F 0 Y X N o Z W V 0 I D M v Q X V 0 b 1 J l b W 9 2 Z W R D b 2 x 1 b W 5 z M S 5 7 Z H R l Z G F 5 L D F 9 J n F 1 b 3 Q 7 L C Z x d W 9 0 O 1 N l Y 3 R p b 2 4 x L 0 R h d G F z a G V l d C A z L 0 F 1 d G 9 S Z W 1 v d m V k Q 2 9 s d W 1 u c z E u e 3 N l Y X N v b i w y f S Z x d W 9 0 O y w m c X V v d D t T Z W N 0 a W 9 u M S 9 E Y X R h c 2 h l Z X Q g M y 9 B d X R v U m V t b 3 Z l Z E N v b H V t b n M x L n t 5 c i w z f S Z x d W 9 0 O y w m c X V v d D t T Z W N 0 a W 9 u M S 9 E Y X R h c 2 h l Z X Q g M y 9 B d X R v U m V t b 3 Z l Z E N v b H V t b n M x L n t t b n R o L D R 9 J n F 1 b 3 Q 7 L C Z x d W 9 0 O 1 N l Y 3 R p b 2 4 x L 0 R h d G F z a G V l d C A z L 0 F 1 d G 9 S Z W 1 v d m V k Q 2 9 s d W 1 u c z E u e 2 h y L D V 9 J n F 1 b 3 Q 7 L C Z x d W 9 0 O 1 N l Y 3 R p b 2 4 x L 0 R h d G F z a G V l d C A z L 0 F 1 d G 9 S Z W 1 v d m V k Q 2 9 s d W 1 u c z E u e 2 h v b G l k Y X k s N n 0 m c X V v d D s s J n F 1 b 3 Q 7 U 2 V j d G l v b j E v R G F 0 Y X N o Z W V 0 I D M v Q X V 0 b 1 J l b W 9 2 Z W R D b 2 x 1 b W 5 z M S 5 7 d 2 V l a 2 R h e S w 3 f S Z x d W 9 0 O y w m c X V v d D t T Z W N 0 a W 9 u M S 9 E Y X R h c 2 h l Z X Q g M y 9 B d X R v U m V t b 3 Z l Z E N v b H V t b n M x L n t 3 Z W F 0 a G V y c 2 l 0 L D h 9 J n F 1 b 3 Q 7 L C Z x d W 9 0 O 1 N l Y 3 R p b 2 4 x L 0 R h d G F z a G V l d C A z L 0 F 1 d G 9 S Z W 1 v d m V k Q 2 9 s d W 1 u c z E u e 3 R l b X A s O X 0 m c X V v d D s s J n F 1 b 3 Q 7 U 2 V j d G l v b j E v R G F 0 Y X N o Z W V 0 I D M v Q X V 0 b 1 J l b W 9 2 Z W R D b 2 x 1 b W 5 z M S 5 7 Y X R l b X A s M T B 9 J n F 1 b 3 Q 7 L C Z x d W 9 0 O 1 N l Y 3 R p b 2 4 x L 0 R h d G F z a G V l d C A z L 0 F 1 d G 9 S Z W 1 v d m V k Q 2 9 s d W 1 u c z E u e 2 h 1 b S w x M X 0 m c X V v d D s s J n F 1 b 3 Q 7 U 2 V j d G l v b j E v R G F 0 Y X N o Z W V 0 I D M v Q X V 0 b 1 J l b W 9 2 Z W R D b 2 x 1 b W 5 z M S 5 7 d 2 l u Z H N w Z W V k L D E y f S Z x d W 9 0 O y w m c X V v d D t T Z W N 0 a W 9 u M S 9 E Y X R h c 2 h l Z X Q g M y 9 B d X R v U m V t b 3 Z l Z E N v b H V t b n M x L n t j Y X N 1 Y W w s M T N 9 J n F 1 b 3 Q 7 L C Z x d W 9 0 O 1 N l Y 3 R p b 2 4 x L 0 R h d G F z a G V l d C A z L 0 F 1 d G 9 S Z W 1 v d m V k Q 2 9 s d W 1 u c z E u e 3 J l Z 2 l z d G V y Z W Q s M T R 9 J n F 1 b 3 Q 7 L C Z x d W 9 0 O 1 N l Y 3 R p b 2 4 x L 0 R h d G F z a G V l d C A z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R h d G F z a G V l d C A z L 0 F 1 d G 9 S Z W 1 v d m V k Q 2 9 s d W 1 u c z E u e 2 l u c 3 R h b n Q s M H 0 m c X V v d D s s J n F 1 b 3 Q 7 U 2 V j d G l v b j E v R G F 0 Y X N o Z W V 0 I D M v Q X V 0 b 1 J l b W 9 2 Z W R D b 2 x 1 b W 5 z M S 5 7 Z H R l Z G F 5 L D F 9 J n F 1 b 3 Q 7 L C Z x d W 9 0 O 1 N l Y 3 R p b 2 4 x L 0 R h d G F z a G V l d C A z L 0 F 1 d G 9 S Z W 1 v d m V k Q 2 9 s d W 1 u c z E u e 3 N l Y X N v b i w y f S Z x d W 9 0 O y w m c X V v d D t T Z W N 0 a W 9 u M S 9 E Y X R h c 2 h l Z X Q g M y 9 B d X R v U m V t b 3 Z l Z E N v b H V t b n M x L n t 5 c i w z f S Z x d W 9 0 O y w m c X V v d D t T Z W N 0 a W 9 u M S 9 E Y X R h c 2 h l Z X Q g M y 9 B d X R v U m V t b 3 Z l Z E N v b H V t b n M x L n t t b n R o L D R 9 J n F 1 b 3 Q 7 L C Z x d W 9 0 O 1 N l Y 3 R p b 2 4 x L 0 R h d G F z a G V l d C A z L 0 F 1 d G 9 S Z W 1 v d m V k Q 2 9 s d W 1 u c z E u e 2 h y L D V 9 J n F 1 b 3 Q 7 L C Z x d W 9 0 O 1 N l Y 3 R p b 2 4 x L 0 R h d G F z a G V l d C A z L 0 F 1 d G 9 S Z W 1 v d m V k Q 2 9 s d W 1 u c z E u e 2 h v b G l k Y X k s N n 0 m c X V v d D s s J n F 1 b 3 Q 7 U 2 V j d G l v b j E v R G F 0 Y X N o Z W V 0 I D M v Q X V 0 b 1 J l b W 9 2 Z W R D b 2 x 1 b W 5 z M S 5 7 d 2 V l a 2 R h e S w 3 f S Z x d W 9 0 O y w m c X V v d D t T Z W N 0 a W 9 u M S 9 E Y X R h c 2 h l Z X Q g M y 9 B d X R v U m V t b 3 Z l Z E N v b H V t b n M x L n t 3 Z W F 0 a G V y c 2 l 0 L D h 9 J n F 1 b 3 Q 7 L C Z x d W 9 0 O 1 N l Y 3 R p b 2 4 x L 0 R h d G F z a G V l d C A z L 0 F 1 d G 9 S Z W 1 v d m V k Q 2 9 s d W 1 u c z E u e 3 R l b X A s O X 0 m c X V v d D s s J n F 1 b 3 Q 7 U 2 V j d G l v b j E v R G F 0 Y X N o Z W V 0 I D M v Q X V 0 b 1 J l b W 9 2 Z W R D b 2 x 1 b W 5 z M S 5 7 Y X R l b X A s M T B 9 J n F 1 b 3 Q 7 L C Z x d W 9 0 O 1 N l Y 3 R p b 2 4 x L 0 R h d G F z a G V l d C A z L 0 F 1 d G 9 S Z W 1 v d m V k Q 2 9 s d W 1 u c z E u e 2 h 1 b S w x M X 0 m c X V v d D s s J n F 1 b 3 Q 7 U 2 V j d G l v b j E v R G F 0 Y X N o Z W V 0 I D M v Q X V 0 b 1 J l b W 9 2 Z W R D b 2 x 1 b W 5 z M S 5 7 d 2 l u Z H N w Z W V k L D E y f S Z x d W 9 0 O y w m c X V v d D t T Z W N 0 a W 9 u M S 9 E Y X R h c 2 h l Z X Q g M y 9 B d X R v U m V t b 3 Z l Z E N v b H V t b n M x L n t j Y X N 1 Y W w s M T N 9 J n F 1 b 3 Q 7 L C Z x d W 9 0 O 1 N l Y 3 R p b 2 4 x L 0 R h d G F z a G V l d C A z L 0 F 1 d G 9 S Z W 1 v d m V k Q 2 9 s d W 1 u c z E u e 3 J l Z 2 l z d G V y Z W Q s M T R 9 J n F 1 b 3 Q 7 L C Z x d W 9 0 O 1 N l Y 3 R p b 2 4 x L 0 R h d G F z a G V l d C A z L 0 F 1 d G 9 S Z W 1 v d m V k Q 2 9 s d W 1 u c z E u e 2 N u d C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X N o Z W V 0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h l Z X Q l M j A z L 0 R h d G F z a G V l d C U y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h l Z X Q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a G V l d C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h l Z X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a G V l d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h l Z X Q l M j A x L 0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6 S 1 n Z x t E E y / y X p w O V s j P Q A A A A A C A A A A A A A Q Z g A A A A E A A C A A A A A G Y o o G 9 l t N X h a 6 C t k W O u m y V / J z H N J z b K e E l N f B h n M z D A A A A A A O g A A A A A I A A C A A A A C M 0 B p R 0 w x 6 i h 2 2 o t j G l d H 6 8 q o j M d 9 l K d D + m l 3 7 t 5 F H o 1 A A A A A 5 z a s l E 1 a q 5 z V B f J W A J X I i X W k 8 G 6 t z Q l U p C j h r h P Y o B G l g i U 3 T L Z 1 k q B B r D y / 4 Y 6 c S h z 5 p m 4 G Q w t M 5 r 8 I x 2 r l r e z m B K m H 3 o 3 9 9 r X p M i 7 v B W 0 A A A A C X L M A G U M + g Z M 5 t Y W W s q Q n x B 3 c H 8 m C 9 b 4 m W 4 S A L Y 0 2 7 i N O S g 8 7 H M 7 q O d B g / e C Z 3 l Q 9 I + h 7 I g d 8 i j g 9 v K B D 9 O z Z O < / D a t a M a s h u p > 
</file>

<file path=customXml/itemProps1.xml><?xml version="1.0" encoding="utf-8"?>
<ds:datastoreItem xmlns:ds="http://schemas.openxmlformats.org/officeDocument/2006/customXml" ds:itemID="{BFCAD2C5-06C0-4E70-A5B3-843C1541E4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Datasheet 1</vt:lpstr>
      <vt:lpstr>Datasheet 2</vt:lpstr>
      <vt:lpstr>Datasheet 3</vt:lpstr>
      <vt:lpstr>Forecast</vt:lpstr>
      <vt:lpstr>MergedData</vt:lpstr>
      <vt:lpstr>Bike Rentals</vt:lpstr>
      <vt:lpstr>Correlation Table</vt:lpstr>
      <vt:lpstr>HeatMap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Shahrukh Shaikh</dc:creator>
  <cp:lastModifiedBy>Shahrukh Shaikh</cp:lastModifiedBy>
  <dcterms:created xsi:type="dcterms:W3CDTF">2025-10-20T19:31:28Z</dcterms:created>
  <dcterms:modified xsi:type="dcterms:W3CDTF">2025-10-23T16:53:42Z</dcterms:modified>
</cp:coreProperties>
</file>